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ml.chartshapes+xml"/>
  <Override PartName="/xl/charts/chart7.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NGA\TRAINING\Nutreco Training\Poultry\Calendars\"/>
    </mc:Choice>
  </mc:AlternateContent>
  <workbookProtection workbookAlgorithmName="SHA-512" workbookHashValue="MOjwWv1PQrt89vkzWOYRiNfiydkqJ0NPH++wYMT21x4uXhPwP4Xz7np/u4DN1FnCsz4VPHZe9WfXabnXKorLKQ==" workbookSaltValue="dgsjwykXVpwVHozdNyP7Kg==" workbookSpinCount="100000" lockStructure="1"/>
  <bookViews>
    <workbookView xWindow="0" yWindow="0" windowWidth="14380" windowHeight="2880"/>
  </bookViews>
  <sheets>
    <sheet name="Data entry" sheetId="7" r:id="rId1"/>
    <sheet name="Data per week" sheetId="12" r:id="rId2"/>
    <sheet name="Graphics" sheetId="2" r:id="rId3"/>
    <sheet name="Bodyweight" sheetId="5" r:id="rId4"/>
    <sheet name="Checklist start-up" sheetId="8" r:id="rId5"/>
    <sheet name="Standards" sheetId="9" state="hidden" r:id="rId6"/>
    <sheet name="Pull down menu" sheetId="10" state="hidden" r:id="rId7"/>
  </sheets>
  <definedNames>
    <definedName name="breed">'Pull down menu'!$A$3:$A$11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8" l="1"/>
  <c r="O16" i="7" l="1"/>
  <c r="T12" i="7" l="1"/>
  <c r="R9" i="12"/>
  <c r="T10" i="7"/>
  <c r="F10" i="7"/>
  <c r="S12" i="12" l="1"/>
  <c r="S11" i="12"/>
  <c r="S10" i="12"/>
  <c r="EZ334" i="5" l="1"/>
  <c r="EZ333" i="5"/>
  <c r="EZ332" i="5"/>
  <c r="EZ331" i="5"/>
  <c r="EZ330" i="5"/>
  <c r="EZ329" i="5"/>
  <c r="EZ328" i="5"/>
  <c r="EZ327" i="5"/>
  <c r="EZ326" i="5"/>
  <c r="EZ325" i="5"/>
  <c r="EZ324" i="5"/>
  <c r="EZ323" i="5"/>
  <c r="EZ322" i="5"/>
  <c r="EZ321" i="5"/>
  <c r="EZ320" i="5"/>
  <c r="EZ319" i="5"/>
  <c r="EZ318" i="5"/>
  <c r="EZ317" i="5"/>
  <c r="EZ316" i="5"/>
  <c r="EZ315" i="5"/>
  <c r="EZ314" i="5"/>
  <c r="EZ313" i="5"/>
  <c r="EZ312" i="5"/>
  <c r="EZ311" i="5"/>
  <c r="EZ310" i="5"/>
  <c r="EZ309" i="5"/>
  <c r="EZ308" i="5"/>
  <c r="EZ307" i="5"/>
  <c r="EZ306" i="5"/>
  <c r="EZ305" i="5"/>
  <c r="EZ304" i="5"/>
  <c r="EZ303" i="5"/>
  <c r="EZ302" i="5"/>
  <c r="EZ301" i="5"/>
  <c r="EZ300" i="5"/>
  <c r="EZ299" i="5"/>
  <c r="EZ298" i="5"/>
  <c r="EZ297" i="5"/>
  <c r="EZ296" i="5"/>
  <c r="EZ295" i="5"/>
  <c r="EZ294" i="5"/>
  <c r="EZ293" i="5"/>
  <c r="EZ292" i="5"/>
  <c r="EZ291" i="5"/>
  <c r="EZ290" i="5"/>
  <c r="EZ289" i="5"/>
  <c r="EZ288" i="5"/>
  <c r="EZ287" i="5"/>
  <c r="EZ286" i="5"/>
  <c r="EZ285" i="5"/>
  <c r="EZ284" i="5"/>
  <c r="EZ283" i="5"/>
  <c r="EZ282" i="5"/>
  <c r="EZ281" i="5"/>
  <c r="EZ280" i="5"/>
  <c r="EZ279" i="5"/>
  <c r="EZ278" i="5"/>
  <c r="EZ277" i="5"/>
  <c r="EZ276" i="5"/>
  <c r="EZ275" i="5"/>
  <c r="EZ274" i="5"/>
  <c r="EZ273" i="5"/>
  <c r="EZ272" i="5"/>
  <c r="EZ271" i="5"/>
  <c r="EZ270" i="5"/>
  <c r="EZ269" i="5"/>
  <c r="EZ268" i="5"/>
  <c r="EZ267" i="5"/>
  <c r="EZ266" i="5"/>
  <c r="EZ265" i="5"/>
  <c r="EZ264" i="5"/>
  <c r="EZ263" i="5"/>
  <c r="EZ262" i="5"/>
  <c r="EZ261" i="5"/>
  <c r="EZ260" i="5"/>
  <c r="EZ259" i="5"/>
  <c r="EZ258" i="5"/>
  <c r="EZ257" i="5"/>
  <c r="EZ256" i="5"/>
  <c r="EZ255" i="5"/>
  <c r="EZ254" i="5"/>
  <c r="EZ253" i="5"/>
  <c r="EZ252" i="5"/>
  <c r="EZ251" i="5"/>
  <c r="EZ250" i="5"/>
  <c r="EZ249" i="5"/>
  <c r="EZ248" i="5"/>
  <c r="EZ247" i="5"/>
  <c r="EZ246" i="5"/>
  <c r="EZ245" i="5"/>
  <c r="EZ244" i="5"/>
  <c r="EZ243" i="5"/>
  <c r="EZ242" i="5"/>
  <c r="EZ241" i="5"/>
  <c r="EZ240" i="5"/>
  <c r="EZ239" i="5"/>
  <c r="EZ238" i="5"/>
  <c r="EZ237" i="5"/>
  <c r="EZ236" i="5"/>
  <c r="EZ235" i="5"/>
  <c r="EZ234" i="5"/>
  <c r="EZ233" i="5"/>
  <c r="EZ232" i="5"/>
  <c r="EZ231" i="5"/>
  <c r="EZ230" i="5"/>
  <c r="EZ229" i="5"/>
  <c r="EZ228" i="5"/>
  <c r="EZ227" i="5"/>
  <c r="EZ226" i="5"/>
  <c r="EZ225" i="5"/>
  <c r="EZ224" i="5"/>
  <c r="EZ223" i="5"/>
  <c r="EZ222" i="5"/>
  <c r="EZ221" i="5"/>
  <c r="EZ220" i="5"/>
  <c r="EZ219" i="5"/>
  <c r="EZ218" i="5"/>
  <c r="EZ217" i="5"/>
  <c r="EZ216" i="5"/>
  <c r="EZ215" i="5"/>
  <c r="EZ214" i="5"/>
  <c r="EZ213" i="5"/>
  <c r="EZ212" i="5"/>
  <c r="EZ211" i="5"/>
  <c r="EZ210" i="5"/>
  <c r="EZ209" i="5"/>
  <c r="EZ208" i="5"/>
  <c r="EZ207" i="5"/>
  <c r="EZ206" i="5"/>
  <c r="EZ205" i="5"/>
  <c r="EZ204" i="5"/>
  <c r="EZ203" i="5"/>
  <c r="EZ202" i="5"/>
  <c r="EZ201" i="5"/>
  <c r="EZ200" i="5"/>
  <c r="EZ199" i="5"/>
  <c r="EZ198" i="5"/>
  <c r="EZ197" i="5"/>
  <c r="EZ196" i="5"/>
  <c r="EZ195" i="5"/>
  <c r="EZ194" i="5"/>
  <c r="EZ193" i="5"/>
  <c r="EZ192" i="5"/>
  <c r="EZ191" i="5"/>
  <c r="EZ190" i="5"/>
  <c r="EZ189" i="5"/>
  <c r="EZ188" i="5"/>
  <c r="EZ187" i="5"/>
  <c r="EZ186" i="5"/>
  <c r="EZ185" i="5"/>
  <c r="EZ184" i="5"/>
  <c r="EZ183" i="5"/>
  <c r="EZ182" i="5"/>
  <c r="EZ181" i="5"/>
  <c r="EZ180" i="5"/>
  <c r="EZ179" i="5"/>
  <c r="EZ178" i="5"/>
  <c r="EZ177" i="5"/>
  <c r="EZ176" i="5"/>
  <c r="EZ175" i="5"/>
  <c r="EZ174" i="5"/>
  <c r="EZ173" i="5"/>
  <c r="EZ172" i="5"/>
  <c r="EZ171" i="5"/>
  <c r="EZ170" i="5"/>
  <c r="EZ169" i="5"/>
  <c r="EZ168" i="5"/>
  <c r="EZ167" i="5"/>
  <c r="EZ166" i="5"/>
  <c r="EZ165" i="5"/>
  <c r="EZ164" i="5"/>
  <c r="EZ163" i="5"/>
  <c r="EZ162" i="5"/>
  <c r="EZ161" i="5"/>
  <c r="EZ160" i="5"/>
  <c r="EZ159" i="5"/>
  <c r="EZ158" i="5"/>
  <c r="EZ157" i="5"/>
  <c r="EZ156" i="5"/>
  <c r="EZ155" i="5"/>
  <c r="EZ154" i="5"/>
  <c r="EZ153" i="5"/>
  <c r="EZ152" i="5"/>
  <c r="EZ151" i="5"/>
  <c r="EZ150" i="5"/>
  <c r="EZ149" i="5"/>
  <c r="EZ148" i="5"/>
  <c r="EZ147" i="5"/>
  <c r="EZ146" i="5"/>
  <c r="EZ145" i="5"/>
  <c r="EZ144" i="5"/>
  <c r="EZ143" i="5"/>
  <c r="EZ142" i="5"/>
  <c r="EZ141" i="5"/>
  <c r="EZ140" i="5"/>
  <c r="EZ139" i="5"/>
  <c r="EZ138" i="5"/>
  <c r="EZ137" i="5"/>
  <c r="EZ136" i="5"/>
  <c r="EZ135" i="5"/>
  <c r="EZ134" i="5"/>
  <c r="EZ133" i="5"/>
  <c r="EZ132" i="5"/>
  <c r="EZ131" i="5"/>
  <c r="EZ130" i="5"/>
  <c r="EZ129" i="5"/>
  <c r="EZ128" i="5"/>
  <c r="EZ127" i="5"/>
  <c r="EZ126" i="5"/>
  <c r="EZ125" i="5"/>
  <c r="EZ124" i="5"/>
  <c r="EZ123" i="5"/>
  <c r="EZ122" i="5"/>
  <c r="EZ121" i="5"/>
  <c r="EZ120" i="5"/>
  <c r="EZ119" i="5"/>
  <c r="EZ118" i="5"/>
  <c r="EZ117" i="5"/>
  <c r="EZ116" i="5"/>
  <c r="EZ115" i="5"/>
  <c r="EZ114" i="5"/>
  <c r="EZ113" i="5"/>
  <c r="EZ112" i="5"/>
  <c r="EZ111" i="5"/>
  <c r="EZ110" i="5"/>
  <c r="EZ109" i="5"/>
  <c r="EZ108" i="5"/>
  <c r="EZ107" i="5"/>
  <c r="EZ106" i="5"/>
  <c r="EZ105" i="5"/>
  <c r="EZ104" i="5"/>
  <c r="EZ103" i="5"/>
  <c r="EZ102" i="5"/>
  <c r="EZ101" i="5"/>
  <c r="EZ100" i="5"/>
  <c r="EZ99" i="5"/>
  <c r="EZ98" i="5"/>
  <c r="EZ97" i="5"/>
  <c r="EZ96" i="5"/>
  <c r="EZ95" i="5"/>
  <c r="EZ94" i="5"/>
  <c r="EZ93" i="5"/>
  <c r="EZ92" i="5"/>
  <c r="EZ91" i="5"/>
  <c r="EZ90" i="5"/>
  <c r="EZ89" i="5"/>
  <c r="EZ88" i="5"/>
  <c r="EZ87" i="5"/>
  <c r="EZ86" i="5"/>
  <c r="EZ85" i="5"/>
  <c r="EZ84" i="5"/>
  <c r="EZ83" i="5"/>
  <c r="EZ82" i="5"/>
  <c r="EZ81" i="5"/>
  <c r="EZ80" i="5"/>
  <c r="EZ79" i="5"/>
  <c r="EZ78" i="5"/>
  <c r="EZ77" i="5"/>
  <c r="EZ76" i="5"/>
  <c r="EZ75" i="5"/>
  <c r="EZ74" i="5"/>
  <c r="EZ73" i="5"/>
  <c r="EZ72" i="5"/>
  <c r="EZ71" i="5"/>
  <c r="EZ70" i="5"/>
  <c r="EZ69" i="5"/>
  <c r="EZ68" i="5"/>
  <c r="EZ67" i="5"/>
  <c r="EZ66" i="5"/>
  <c r="EZ65" i="5"/>
  <c r="EZ64" i="5"/>
  <c r="EZ63" i="5"/>
  <c r="EZ62" i="5"/>
  <c r="EZ61" i="5"/>
  <c r="EZ60" i="5"/>
  <c r="EZ59" i="5"/>
  <c r="EZ58" i="5"/>
  <c r="EZ57" i="5"/>
  <c r="EZ56" i="5"/>
  <c r="EZ55" i="5"/>
  <c r="EZ54" i="5"/>
  <c r="EZ53" i="5"/>
  <c r="EZ52" i="5"/>
  <c r="EZ51" i="5"/>
  <c r="EZ50" i="5"/>
  <c r="EZ49" i="5"/>
  <c r="EZ48" i="5"/>
  <c r="EZ47" i="5"/>
  <c r="ER334" i="5"/>
  <c r="ER333" i="5"/>
  <c r="ER332" i="5"/>
  <c r="ER331" i="5"/>
  <c r="ER330" i="5"/>
  <c r="ER329" i="5"/>
  <c r="ER328" i="5"/>
  <c r="ER327" i="5"/>
  <c r="ER326" i="5"/>
  <c r="ER325" i="5"/>
  <c r="ER324" i="5"/>
  <c r="ER323" i="5"/>
  <c r="ER322" i="5"/>
  <c r="ER321" i="5"/>
  <c r="ER320" i="5"/>
  <c r="ER319" i="5"/>
  <c r="ER318" i="5"/>
  <c r="ER317" i="5"/>
  <c r="ER316" i="5"/>
  <c r="ER315" i="5"/>
  <c r="ER314" i="5"/>
  <c r="ER313" i="5"/>
  <c r="ER312" i="5"/>
  <c r="ER311" i="5"/>
  <c r="ER310" i="5"/>
  <c r="ER309" i="5"/>
  <c r="ER308" i="5"/>
  <c r="ER307" i="5"/>
  <c r="ER306" i="5"/>
  <c r="ER305" i="5"/>
  <c r="ER304" i="5"/>
  <c r="ER303" i="5"/>
  <c r="ER302" i="5"/>
  <c r="ER301" i="5"/>
  <c r="ER300" i="5"/>
  <c r="ER299" i="5"/>
  <c r="ER298" i="5"/>
  <c r="ER297" i="5"/>
  <c r="ER296" i="5"/>
  <c r="ER295" i="5"/>
  <c r="ER294" i="5"/>
  <c r="ER293" i="5"/>
  <c r="ER292" i="5"/>
  <c r="ER291" i="5"/>
  <c r="ER290" i="5"/>
  <c r="ER289" i="5"/>
  <c r="ER288" i="5"/>
  <c r="ER287" i="5"/>
  <c r="ER286" i="5"/>
  <c r="ER285" i="5"/>
  <c r="ER284" i="5"/>
  <c r="ER283" i="5"/>
  <c r="ER282" i="5"/>
  <c r="ER281" i="5"/>
  <c r="ER280" i="5"/>
  <c r="ER279" i="5"/>
  <c r="ER278" i="5"/>
  <c r="ER277" i="5"/>
  <c r="ER276" i="5"/>
  <c r="ER275" i="5"/>
  <c r="ER274" i="5"/>
  <c r="ER273" i="5"/>
  <c r="ER272" i="5"/>
  <c r="ER271" i="5"/>
  <c r="ER270" i="5"/>
  <c r="ER269" i="5"/>
  <c r="ER268" i="5"/>
  <c r="ER267" i="5"/>
  <c r="ER266" i="5"/>
  <c r="ER265" i="5"/>
  <c r="ER264" i="5"/>
  <c r="ER263" i="5"/>
  <c r="ER262" i="5"/>
  <c r="ER261" i="5"/>
  <c r="ER260" i="5"/>
  <c r="ER259" i="5"/>
  <c r="ER258" i="5"/>
  <c r="ER257" i="5"/>
  <c r="ER256" i="5"/>
  <c r="ER255" i="5"/>
  <c r="ER254" i="5"/>
  <c r="ER253" i="5"/>
  <c r="ER252" i="5"/>
  <c r="ER251" i="5"/>
  <c r="ER250" i="5"/>
  <c r="ER249" i="5"/>
  <c r="ER248" i="5"/>
  <c r="ER247" i="5"/>
  <c r="ER246" i="5"/>
  <c r="ER245" i="5"/>
  <c r="ER244" i="5"/>
  <c r="ER243" i="5"/>
  <c r="ER242" i="5"/>
  <c r="ER241" i="5"/>
  <c r="ER240" i="5"/>
  <c r="ER239" i="5"/>
  <c r="ER238" i="5"/>
  <c r="ER237" i="5"/>
  <c r="ER236" i="5"/>
  <c r="ER235" i="5"/>
  <c r="ER234" i="5"/>
  <c r="ER233" i="5"/>
  <c r="ER232" i="5"/>
  <c r="ER231" i="5"/>
  <c r="ER230" i="5"/>
  <c r="ER229" i="5"/>
  <c r="ER228" i="5"/>
  <c r="ER227" i="5"/>
  <c r="ER226" i="5"/>
  <c r="ER225" i="5"/>
  <c r="ER224" i="5"/>
  <c r="ER223" i="5"/>
  <c r="ER222" i="5"/>
  <c r="ER221" i="5"/>
  <c r="ER220" i="5"/>
  <c r="ER219" i="5"/>
  <c r="ER218" i="5"/>
  <c r="ER217" i="5"/>
  <c r="ER216" i="5"/>
  <c r="ER215" i="5"/>
  <c r="ER214" i="5"/>
  <c r="ER213" i="5"/>
  <c r="ER212" i="5"/>
  <c r="ER211" i="5"/>
  <c r="ER210" i="5"/>
  <c r="ER209" i="5"/>
  <c r="ER208" i="5"/>
  <c r="ER207" i="5"/>
  <c r="ER206" i="5"/>
  <c r="ER205" i="5"/>
  <c r="ER204" i="5"/>
  <c r="ER203" i="5"/>
  <c r="ER202" i="5"/>
  <c r="ER201" i="5"/>
  <c r="ER200" i="5"/>
  <c r="ER199" i="5"/>
  <c r="ER198" i="5"/>
  <c r="ER197" i="5"/>
  <c r="ER196" i="5"/>
  <c r="ER195" i="5"/>
  <c r="ER194" i="5"/>
  <c r="ER193" i="5"/>
  <c r="ER192" i="5"/>
  <c r="ER191" i="5"/>
  <c r="ER190" i="5"/>
  <c r="ER189" i="5"/>
  <c r="ER188" i="5"/>
  <c r="ER187" i="5"/>
  <c r="ER186" i="5"/>
  <c r="ER185" i="5"/>
  <c r="ER184" i="5"/>
  <c r="ER183" i="5"/>
  <c r="ER182" i="5"/>
  <c r="ER181" i="5"/>
  <c r="ER180" i="5"/>
  <c r="ER179" i="5"/>
  <c r="ER178" i="5"/>
  <c r="ER177" i="5"/>
  <c r="ER176" i="5"/>
  <c r="ER175" i="5"/>
  <c r="ER174" i="5"/>
  <c r="ER173" i="5"/>
  <c r="ER172" i="5"/>
  <c r="ER171" i="5"/>
  <c r="ER170" i="5"/>
  <c r="ER169" i="5"/>
  <c r="ER168" i="5"/>
  <c r="ER167" i="5"/>
  <c r="ER166" i="5"/>
  <c r="ER165" i="5"/>
  <c r="ER164" i="5"/>
  <c r="ER163" i="5"/>
  <c r="ER162" i="5"/>
  <c r="ER161" i="5"/>
  <c r="ER160" i="5"/>
  <c r="ER159" i="5"/>
  <c r="ER158" i="5"/>
  <c r="ER157" i="5"/>
  <c r="ER156" i="5"/>
  <c r="ER155" i="5"/>
  <c r="ER154" i="5"/>
  <c r="ER153" i="5"/>
  <c r="ER152" i="5"/>
  <c r="ER151" i="5"/>
  <c r="ER150" i="5"/>
  <c r="ER149" i="5"/>
  <c r="ER148" i="5"/>
  <c r="ER147" i="5"/>
  <c r="ER146" i="5"/>
  <c r="ER145" i="5"/>
  <c r="ER144" i="5"/>
  <c r="ER143" i="5"/>
  <c r="ER142" i="5"/>
  <c r="ER141" i="5"/>
  <c r="ER140" i="5"/>
  <c r="ER139" i="5"/>
  <c r="ER138" i="5"/>
  <c r="ER137" i="5"/>
  <c r="ER136" i="5"/>
  <c r="ER135" i="5"/>
  <c r="ER134" i="5"/>
  <c r="ER133" i="5"/>
  <c r="ER132" i="5"/>
  <c r="ER131" i="5"/>
  <c r="ER130" i="5"/>
  <c r="ER129" i="5"/>
  <c r="ER128" i="5"/>
  <c r="ER127" i="5"/>
  <c r="ER126" i="5"/>
  <c r="ER125" i="5"/>
  <c r="ER124" i="5"/>
  <c r="ER123" i="5"/>
  <c r="ER122" i="5"/>
  <c r="ER121" i="5"/>
  <c r="ER120" i="5"/>
  <c r="ER119" i="5"/>
  <c r="ER118" i="5"/>
  <c r="ER117" i="5"/>
  <c r="ER116" i="5"/>
  <c r="ER115" i="5"/>
  <c r="ER114" i="5"/>
  <c r="ER113" i="5"/>
  <c r="ER112" i="5"/>
  <c r="ER111" i="5"/>
  <c r="ER110" i="5"/>
  <c r="ER109" i="5"/>
  <c r="ER108" i="5"/>
  <c r="ER107" i="5"/>
  <c r="ER106" i="5"/>
  <c r="ER105" i="5"/>
  <c r="ER104" i="5"/>
  <c r="ER103" i="5"/>
  <c r="ER102" i="5"/>
  <c r="ER101" i="5"/>
  <c r="ER100" i="5"/>
  <c r="ER99" i="5"/>
  <c r="ER98" i="5"/>
  <c r="ER97" i="5"/>
  <c r="ER96" i="5"/>
  <c r="ER95" i="5"/>
  <c r="ER94" i="5"/>
  <c r="ER93" i="5"/>
  <c r="ER92" i="5"/>
  <c r="ER91" i="5"/>
  <c r="ER90" i="5"/>
  <c r="ER89" i="5"/>
  <c r="ER88" i="5"/>
  <c r="ER87" i="5"/>
  <c r="ER86" i="5"/>
  <c r="ER85" i="5"/>
  <c r="ER84" i="5"/>
  <c r="ER83" i="5"/>
  <c r="ER82" i="5"/>
  <c r="ER81" i="5"/>
  <c r="ER80" i="5"/>
  <c r="ER79" i="5"/>
  <c r="ER78" i="5"/>
  <c r="ER77" i="5"/>
  <c r="ER76" i="5"/>
  <c r="ER75" i="5"/>
  <c r="ER74" i="5"/>
  <c r="ER73" i="5"/>
  <c r="ER72" i="5"/>
  <c r="ER71" i="5"/>
  <c r="ER70" i="5"/>
  <c r="ER69" i="5"/>
  <c r="ER68" i="5"/>
  <c r="ER67" i="5"/>
  <c r="ER66" i="5"/>
  <c r="ER65" i="5"/>
  <c r="ER64" i="5"/>
  <c r="ER63" i="5"/>
  <c r="ER62" i="5"/>
  <c r="ER61" i="5"/>
  <c r="ER60" i="5"/>
  <c r="ER59" i="5"/>
  <c r="ER58" i="5"/>
  <c r="ER57" i="5"/>
  <c r="ER56" i="5"/>
  <c r="ER55" i="5"/>
  <c r="ER54" i="5"/>
  <c r="ER53" i="5"/>
  <c r="ER52" i="5"/>
  <c r="ER51" i="5"/>
  <c r="ER50" i="5"/>
  <c r="ER49" i="5"/>
  <c r="EJ334" i="5"/>
  <c r="EJ333" i="5"/>
  <c r="EJ332" i="5"/>
  <c r="EJ331" i="5"/>
  <c r="EJ330" i="5"/>
  <c r="EJ329" i="5"/>
  <c r="EJ328" i="5"/>
  <c r="EJ327" i="5"/>
  <c r="EJ326" i="5"/>
  <c r="EJ325" i="5"/>
  <c r="EJ324" i="5"/>
  <c r="EJ323" i="5"/>
  <c r="EJ322" i="5"/>
  <c r="EJ321" i="5"/>
  <c r="EJ320" i="5"/>
  <c r="EJ319" i="5"/>
  <c r="EJ318" i="5"/>
  <c r="EJ317" i="5"/>
  <c r="EJ316" i="5"/>
  <c r="EJ315" i="5"/>
  <c r="EJ314" i="5"/>
  <c r="EJ313" i="5"/>
  <c r="EJ312" i="5"/>
  <c r="EJ311" i="5"/>
  <c r="EJ310" i="5"/>
  <c r="EJ309" i="5"/>
  <c r="EJ308" i="5"/>
  <c r="EJ307" i="5"/>
  <c r="EJ306" i="5"/>
  <c r="EJ305" i="5"/>
  <c r="EJ304" i="5"/>
  <c r="EJ303" i="5"/>
  <c r="EJ302" i="5"/>
  <c r="EJ301" i="5"/>
  <c r="EJ300" i="5"/>
  <c r="EJ299" i="5"/>
  <c r="EJ298" i="5"/>
  <c r="EJ297" i="5"/>
  <c r="EJ296" i="5"/>
  <c r="EJ295" i="5"/>
  <c r="EJ294" i="5"/>
  <c r="EJ293" i="5"/>
  <c r="EJ292" i="5"/>
  <c r="EJ291" i="5"/>
  <c r="EJ290" i="5"/>
  <c r="EJ289" i="5"/>
  <c r="EJ288" i="5"/>
  <c r="EJ287" i="5"/>
  <c r="EJ286" i="5"/>
  <c r="EJ285" i="5"/>
  <c r="EJ284" i="5"/>
  <c r="EJ283" i="5"/>
  <c r="EJ282" i="5"/>
  <c r="EJ281" i="5"/>
  <c r="EJ280" i="5"/>
  <c r="EJ279" i="5"/>
  <c r="EJ278" i="5"/>
  <c r="EJ277" i="5"/>
  <c r="EJ276" i="5"/>
  <c r="EJ275" i="5"/>
  <c r="EJ274" i="5"/>
  <c r="EJ273" i="5"/>
  <c r="EJ272" i="5"/>
  <c r="EJ271" i="5"/>
  <c r="EJ270" i="5"/>
  <c r="EJ269" i="5"/>
  <c r="EJ268" i="5"/>
  <c r="EJ267" i="5"/>
  <c r="EJ266" i="5"/>
  <c r="EJ265" i="5"/>
  <c r="EJ264" i="5"/>
  <c r="EJ263" i="5"/>
  <c r="EJ262" i="5"/>
  <c r="EJ261" i="5"/>
  <c r="EJ260" i="5"/>
  <c r="EJ259" i="5"/>
  <c r="EJ258" i="5"/>
  <c r="EJ257" i="5"/>
  <c r="EJ256" i="5"/>
  <c r="EJ255" i="5"/>
  <c r="EJ254" i="5"/>
  <c r="EJ253" i="5"/>
  <c r="EJ252" i="5"/>
  <c r="EJ251" i="5"/>
  <c r="EJ250" i="5"/>
  <c r="EJ249" i="5"/>
  <c r="EJ248" i="5"/>
  <c r="EJ247" i="5"/>
  <c r="EJ246" i="5"/>
  <c r="EJ245" i="5"/>
  <c r="EJ244" i="5"/>
  <c r="EJ243" i="5"/>
  <c r="EJ242" i="5"/>
  <c r="EJ241" i="5"/>
  <c r="EJ240" i="5"/>
  <c r="EJ239" i="5"/>
  <c r="EJ238" i="5"/>
  <c r="EJ237" i="5"/>
  <c r="EJ236" i="5"/>
  <c r="EJ235" i="5"/>
  <c r="EJ234" i="5"/>
  <c r="EJ233" i="5"/>
  <c r="EJ232" i="5"/>
  <c r="EJ231" i="5"/>
  <c r="EJ230" i="5"/>
  <c r="EJ229" i="5"/>
  <c r="EJ228" i="5"/>
  <c r="EJ227" i="5"/>
  <c r="EJ226" i="5"/>
  <c r="EJ225" i="5"/>
  <c r="EJ224" i="5"/>
  <c r="EJ223" i="5"/>
  <c r="EJ222" i="5"/>
  <c r="EJ221" i="5"/>
  <c r="EJ220" i="5"/>
  <c r="EJ219" i="5"/>
  <c r="EJ218" i="5"/>
  <c r="EJ217" i="5"/>
  <c r="EJ216" i="5"/>
  <c r="EJ215" i="5"/>
  <c r="EJ214" i="5"/>
  <c r="EJ213" i="5"/>
  <c r="EJ212" i="5"/>
  <c r="EJ211" i="5"/>
  <c r="EJ210" i="5"/>
  <c r="EJ209" i="5"/>
  <c r="EJ208" i="5"/>
  <c r="EJ207" i="5"/>
  <c r="EJ206" i="5"/>
  <c r="EJ205" i="5"/>
  <c r="EJ204" i="5"/>
  <c r="EJ203" i="5"/>
  <c r="EJ202" i="5"/>
  <c r="EJ201" i="5"/>
  <c r="EJ200" i="5"/>
  <c r="EJ199" i="5"/>
  <c r="EJ198" i="5"/>
  <c r="EJ197" i="5"/>
  <c r="EJ196" i="5"/>
  <c r="EJ195" i="5"/>
  <c r="EJ194" i="5"/>
  <c r="EJ193" i="5"/>
  <c r="EJ192" i="5"/>
  <c r="EJ191" i="5"/>
  <c r="EJ190" i="5"/>
  <c r="EJ189" i="5"/>
  <c r="EJ188" i="5"/>
  <c r="EJ187" i="5"/>
  <c r="EJ186" i="5"/>
  <c r="EJ185" i="5"/>
  <c r="EJ184" i="5"/>
  <c r="EJ183" i="5"/>
  <c r="EJ182" i="5"/>
  <c r="EJ181" i="5"/>
  <c r="EJ180" i="5"/>
  <c r="EJ179" i="5"/>
  <c r="EJ178" i="5"/>
  <c r="EJ177" i="5"/>
  <c r="EJ176" i="5"/>
  <c r="EJ175" i="5"/>
  <c r="EJ174" i="5"/>
  <c r="EJ173" i="5"/>
  <c r="EJ172" i="5"/>
  <c r="EJ171" i="5"/>
  <c r="EJ170" i="5"/>
  <c r="EJ169" i="5"/>
  <c r="EJ168" i="5"/>
  <c r="EJ167" i="5"/>
  <c r="EJ166" i="5"/>
  <c r="EJ165" i="5"/>
  <c r="EJ164" i="5"/>
  <c r="EJ163" i="5"/>
  <c r="EJ162" i="5"/>
  <c r="EJ161" i="5"/>
  <c r="EJ160" i="5"/>
  <c r="EJ159" i="5"/>
  <c r="EJ158" i="5"/>
  <c r="EJ157" i="5"/>
  <c r="EJ156" i="5"/>
  <c r="EJ155" i="5"/>
  <c r="EJ154" i="5"/>
  <c r="EJ153" i="5"/>
  <c r="EJ152" i="5"/>
  <c r="EJ151" i="5"/>
  <c r="EJ150" i="5"/>
  <c r="EJ149" i="5"/>
  <c r="EJ148" i="5"/>
  <c r="EJ147" i="5"/>
  <c r="EJ146" i="5"/>
  <c r="EJ145" i="5"/>
  <c r="EJ144" i="5"/>
  <c r="EJ143" i="5"/>
  <c r="EJ142" i="5"/>
  <c r="EJ141" i="5"/>
  <c r="EJ140" i="5"/>
  <c r="EJ139" i="5"/>
  <c r="EJ138" i="5"/>
  <c r="EJ137" i="5"/>
  <c r="EJ136" i="5"/>
  <c r="EJ135" i="5"/>
  <c r="EJ134" i="5"/>
  <c r="EJ133" i="5"/>
  <c r="EJ132" i="5"/>
  <c r="EJ131" i="5"/>
  <c r="EJ130" i="5"/>
  <c r="EJ129" i="5"/>
  <c r="EJ128" i="5"/>
  <c r="EJ127" i="5"/>
  <c r="EJ126" i="5"/>
  <c r="EJ125" i="5"/>
  <c r="EJ124" i="5"/>
  <c r="EJ123" i="5"/>
  <c r="EJ122" i="5"/>
  <c r="EJ121" i="5"/>
  <c r="EJ120" i="5"/>
  <c r="EJ119" i="5"/>
  <c r="EJ118" i="5"/>
  <c r="EJ117" i="5"/>
  <c r="EJ116" i="5"/>
  <c r="EJ115" i="5"/>
  <c r="EJ114" i="5"/>
  <c r="EJ113" i="5"/>
  <c r="EJ112" i="5"/>
  <c r="EJ111" i="5"/>
  <c r="EJ110" i="5"/>
  <c r="EJ109" i="5"/>
  <c r="EJ108" i="5"/>
  <c r="EJ107" i="5"/>
  <c r="EJ106" i="5"/>
  <c r="EJ105" i="5"/>
  <c r="EJ104" i="5"/>
  <c r="EJ103" i="5"/>
  <c r="EJ102" i="5"/>
  <c r="EJ101" i="5"/>
  <c r="EJ100" i="5"/>
  <c r="EJ99" i="5"/>
  <c r="EJ98" i="5"/>
  <c r="EJ97" i="5"/>
  <c r="EJ96" i="5"/>
  <c r="EJ95" i="5"/>
  <c r="EJ94" i="5"/>
  <c r="EJ93" i="5"/>
  <c r="EJ92" i="5"/>
  <c r="EJ91" i="5"/>
  <c r="EJ90" i="5"/>
  <c r="EJ89" i="5"/>
  <c r="EJ88" i="5"/>
  <c r="EJ87" i="5"/>
  <c r="EJ86" i="5"/>
  <c r="EJ85" i="5"/>
  <c r="EJ84" i="5"/>
  <c r="EJ83" i="5"/>
  <c r="EJ82" i="5"/>
  <c r="EJ81" i="5"/>
  <c r="EJ80" i="5"/>
  <c r="EJ79" i="5"/>
  <c r="EJ78" i="5"/>
  <c r="EJ77" i="5"/>
  <c r="EJ76" i="5"/>
  <c r="EJ75" i="5"/>
  <c r="EJ74" i="5"/>
  <c r="EJ73" i="5"/>
  <c r="EJ72" i="5"/>
  <c r="EJ71" i="5"/>
  <c r="EJ70" i="5"/>
  <c r="EJ69" i="5"/>
  <c r="EJ68" i="5"/>
  <c r="EJ67" i="5"/>
  <c r="EJ66" i="5"/>
  <c r="EJ65" i="5"/>
  <c r="EJ64" i="5"/>
  <c r="EJ63" i="5"/>
  <c r="EJ62" i="5"/>
  <c r="EJ61" i="5"/>
  <c r="EJ60" i="5"/>
  <c r="EJ59" i="5"/>
  <c r="EJ58" i="5"/>
  <c r="EJ57" i="5"/>
  <c r="EJ56" i="5"/>
  <c r="EJ55" i="5"/>
  <c r="EJ54" i="5"/>
  <c r="EJ53" i="5"/>
  <c r="EJ52" i="5"/>
  <c r="EJ51" i="5"/>
  <c r="EJ50" i="5"/>
  <c r="EJ49" i="5"/>
  <c r="EJ48" i="5"/>
  <c r="EJ47" i="5"/>
  <c r="EB334" i="5"/>
  <c r="EB333" i="5"/>
  <c r="EB332" i="5"/>
  <c r="EB331" i="5"/>
  <c r="EB330" i="5"/>
  <c r="EB329" i="5"/>
  <c r="EB328" i="5"/>
  <c r="EB327" i="5"/>
  <c r="EB326" i="5"/>
  <c r="EB325" i="5"/>
  <c r="EB324" i="5"/>
  <c r="EB323" i="5"/>
  <c r="EB322" i="5"/>
  <c r="EB321" i="5"/>
  <c r="EB320" i="5"/>
  <c r="EB319" i="5"/>
  <c r="EB318" i="5"/>
  <c r="EB317" i="5"/>
  <c r="EB316" i="5"/>
  <c r="EB315" i="5"/>
  <c r="EB314" i="5"/>
  <c r="EB313" i="5"/>
  <c r="EB312" i="5"/>
  <c r="EB311" i="5"/>
  <c r="EB310" i="5"/>
  <c r="EB309" i="5"/>
  <c r="EB308" i="5"/>
  <c r="EB307" i="5"/>
  <c r="EB306" i="5"/>
  <c r="EB305" i="5"/>
  <c r="EB304" i="5"/>
  <c r="EB303" i="5"/>
  <c r="EB302" i="5"/>
  <c r="EB301" i="5"/>
  <c r="EB300" i="5"/>
  <c r="EB299" i="5"/>
  <c r="EB298" i="5"/>
  <c r="EB297" i="5"/>
  <c r="EB296" i="5"/>
  <c r="EB295" i="5"/>
  <c r="EB294" i="5"/>
  <c r="EB293" i="5"/>
  <c r="EB292" i="5"/>
  <c r="EB291" i="5"/>
  <c r="EB290" i="5"/>
  <c r="EB289" i="5"/>
  <c r="EB288" i="5"/>
  <c r="EB287" i="5"/>
  <c r="EB286" i="5"/>
  <c r="EB285" i="5"/>
  <c r="EB284" i="5"/>
  <c r="EB283" i="5"/>
  <c r="EB282" i="5"/>
  <c r="EB281" i="5"/>
  <c r="EB280" i="5"/>
  <c r="EB279" i="5"/>
  <c r="EB278" i="5"/>
  <c r="EB277" i="5"/>
  <c r="EB276" i="5"/>
  <c r="EB275" i="5"/>
  <c r="EB274" i="5"/>
  <c r="EB273" i="5"/>
  <c r="EB272" i="5"/>
  <c r="EB271" i="5"/>
  <c r="EB270" i="5"/>
  <c r="EB269" i="5"/>
  <c r="EB268" i="5"/>
  <c r="EB267" i="5"/>
  <c r="EB266" i="5"/>
  <c r="EB265" i="5"/>
  <c r="EB264" i="5"/>
  <c r="EB263" i="5"/>
  <c r="EB262" i="5"/>
  <c r="EB261" i="5"/>
  <c r="EB260" i="5"/>
  <c r="EB259" i="5"/>
  <c r="EB258" i="5"/>
  <c r="EB257" i="5"/>
  <c r="EB256" i="5"/>
  <c r="EB255" i="5"/>
  <c r="EB254" i="5"/>
  <c r="EB253" i="5"/>
  <c r="EB252" i="5"/>
  <c r="EB251" i="5"/>
  <c r="EB250" i="5"/>
  <c r="EB249" i="5"/>
  <c r="EB248" i="5"/>
  <c r="EB247" i="5"/>
  <c r="EB246" i="5"/>
  <c r="EB245" i="5"/>
  <c r="EB244" i="5"/>
  <c r="EB243" i="5"/>
  <c r="EB242" i="5"/>
  <c r="EB241" i="5"/>
  <c r="EB240" i="5"/>
  <c r="EB239" i="5"/>
  <c r="EB238" i="5"/>
  <c r="EB237" i="5"/>
  <c r="EB236" i="5"/>
  <c r="EB235" i="5"/>
  <c r="EB234" i="5"/>
  <c r="EB233" i="5"/>
  <c r="EB232" i="5"/>
  <c r="EB231" i="5"/>
  <c r="EB230" i="5"/>
  <c r="EB229" i="5"/>
  <c r="EB228" i="5"/>
  <c r="EB227" i="5"/>
  <c r="EB226" i="5"/>
  <c r="EB225" i="5"/>
  <c r="EB224" i="5"/>
  <c r="EB223" i="5"/>
  <c r="EB222" i="5"/>
  <c r="EB221" i="5"/>
  <c r="EB220" i="5"/>
  <c r="EB219" i="5"/>
  <c r="EB218" i="5"/>
  <c r="EB217" i="5"/>
  <c r="EB216" i="5"/>
  <c r="EB215" i="5"/>
  <c r="EB214" i="5"/>
  <c r="EB213" i="5"/>
  <c r="EB212" i="5"/>
  <c r="EB211" i="5"/>
  <c r="EB210" i="5"/>
  <c r="EB209" i="5"/>
  <c r="EB208" i="5"/>
  <c r="EB207" i="5"/>
  <c r="EB206" i="5"/>
  <c r="EB205" i="5"/>
  <c r="EB204" i="5"/>
  <c r="EB203" i="5"/>
  <c r="EB202" i="5"/>
  <c r="EB201" i="5"/>
  <c r="EB200" i="5"/>
  <c r="EB199" i="5"/>
  <c r="EB198" i="5"/>
  <c r="EB197" i="5"/>
  <c r="EB196" i="5"/>
  <c r="EB195" i="5"/>
  <c r="EB194" i="5"/>
  <c r="EB193" i="5"/>
  <c r="EB192" i="5"/>
  <c r="EB191" i="5"/>
  <c r="EB190" i="5"/>
  <c r="EB189" i="5"/>
  <c r="EB188" i="5"/>
  <c r="EB187" i="5"/>
  <c r="EB186" i="5"/>
  <c r="EB185" i="5"/>
  <c r="EB184" i="5"/>
  <c r="EB183" i="5"/>
  <c r="EB182" i="5"/>
  <c r="EB181" i="5"/>
  <c r="EB180" i="5"/>
  <c r="EB179" i="5"/>
  <c r="EB178" i="5"/>
  <c r="EB177" i="5"/>
  <c r="EB176" i="5"/>
  <c r="EB175" i="5"/>
  <c r="EB174" i="5"/>
  <c r="EB173" i="5"/>
  <c r="EB172" i="5"/>
  <c r="EB171" i="5"/>
  <c r="EB170" i="5"/>
  <c r="EB169" i="5"/>
  <c r="EB168" i="5"/>
  <c r="EB167" i="5"/>
  <c r="EB166" i="5"/>
  <c r="EB165" i="5"/>
  <c r="EB164" i="5"/>
  <c r="EB163" i="5"/>
  <c r="EB162" i="5"/>
  <c r="EB161" i="5"/>
  <c r="EB160" i="5"/>
  <c r="EB159" i="5"/>
  <c r="EB158" i="5"/>
  <c r="EB157" i="5"/>
  <c r="EB156" i="5"/>
  <c r="EB155" i="5"/>
  <c r="EB154" i="5"/>
  <c r="EB153" i="5"/>
  <c r="EB152" i="5"/>
  <c r="EB151" i="5"/>
  <c r="EB150" i="5"/>
  <c r="EB149" i="5"/>
  <c r="EB148" i="5"/>
  <c r="EB147" i="5"/>
  <c r="EB146" i="5"/>
  <c r="EB145" i="5"/>
  <c r="EB144" i="5"/>
  <c r="EB143" i="5"/>
  <c r="EB142" i="5"/>
  <c r="EB141" i="5"/>
  <c r="EB140" i="5"/>
  <c r="EB139" i="5"/>
  <c r="EB138" i="5"/>
  <c r="EB137" i="5"/>
  <c r="EB136" i="5"/>
  <c r="EB135" i="5"/>
  <c r="EB134" i="5"/>
  <c r="EB133" i="5"/>
  <c r="EB132" i="5"/>
  <c r="EB131" i="5"/>
  <c r="EB130" i="5"/>
  <c r="EB129" i="5"/>
  <c r="EB128" i="5"/>
  <c r="EB127" i="5"/>
  <c r="EB126" i="5"/>
  <c r="EB125" i="5"/>
  <c r="EB124" i="5"/>
  <c r="EB123" i="5"/>
  <c r="EB122" i="5"/>
  <c r="EB121" i="5"/>
  <c r="EB120" i="5"/>
  <c r="EB119" i="5"/>
  <c r="EB118" i="5"/>
  <c r="EB117" i="5"/>
  <c r="EB116" i="5"/>
  <c r="EB115" i="5"/>
  <c r="EB114" i="5"/>
  <c r="EB113" i="5"/>
  <c r="EB112" i="5"/>
  <c r="EB111" i="5"/>
  <c r="EB110" i="5"/>
  <c r="EB109" i="5"/>
  <c r="EB108" i="5"/>
  <c r="EB107" i="5"/>
  <c r="EB106" i="5"/>
  <c r="EB105" i="5"/>
  <c r="EB104" i="5"/>
  <c r="EB103" i="5"/>
  <c r="EB102" i="5"/>
  <c r="EB101" i="5"/>
  <c r="EB100" i="5"/>
  <c r="EB99" i="5"/>
  <c r="EB98" i="5"/>
  <c r="EB97" i="5"/>
  <c r="EB96" i="5"/>
  <c r="EB95" i="5"/>
  <c r="EB94" i="5"/>
  <c r="EB93" i="5"/>
  <c r="EB92" i="5"/>
  <c r="EB91" i="5"/>
  <c r="EB90" i="5"/>
  <c r="EB89" i="5"/>
  <c r="EB88" i="5"/>
  <c r="EB87" i="5"/>
  <c r="EB86" i="5"/>
  <c r="EB85" i="5"/>
  <c r="EB84" i="5"/>
  <c r="EB83" i="5"/>
  <c r="EB82" i="5"/>
  <c r="EB81" i="5"/>
  <c r="EB80" i="5"/>
  <c r="EB79" i="5"/>
  <c r="EB78" i="5"/>
  <c r="EB77" i="5"/>
  <c r="EB76" i="5"/>
  <c r="EB75" i="5"/>
  <c r="EB74" i="5"/>
  <c r="EB73" i="5"/>
  <c r="EB72" i="5"/>
  <c r="EB71" i="5"/>
  <c r="EB70" i="5"/>
  <c r="EB69" i="5"/>
  <c r="EB68" i="5"/>
  <c r="EB67" i="5"/>
  <c r="EB66" i="5"/>
  <c r="EB65" i="5"/>
  <c r="EB64" i="5"/>
  <c r="EB63" i="5"/>
  <c r="EB62" i="5"/>
  <c r="EB61" i="5"/>
  <c r="EB60" i="5"/>
  <c r="EB59" i="5"/>
  <c r="EB58" i="5"/>
  <c r="EB57" i="5"/>
  <c r="EB56" i="5"/>
  <c r="EB55" i="5"/>
  <c r="EB54" i="5"/>
  <c r="EB53" i="5"/>
  <c r="EB52" i="5"/>
  <c r="EB51" i="5"/>
  <c r="EB50" i="5"/>
  <c r="EB49" i="5"/>
  <c r="EB48" i="5"/>
  <c r="EB47" i="5"/>
  <c r="EB46" i="5"/>
  <c r="DT334" i="5"/>
  <c r="DT333" i="5"/>
  <c r="DT332" i="5"/>
  <c r="DT331" i="5"/>
  <c r="DT330" i="5"/>
  <c r="DT329" i="5"/>
  <c r="DT328" i="5"/>
  <c r="DT327" i="5"/>
  <c r="DT326" i="5"/>
  <c r="DT325" i="5"/>
  <c r="DT324" i="5"/>
  <c r="DT323" i="5"/>
  <c r="DT322" i="5"/>
  <c r="DT321" i="5"/>
  <c r="DT320" i="5"/>
  <c r="DT319" i="5"/>
  <c r="DT318" i="5"/>
  <c r="DT317" i="5"/>
  <c r="DT316" i="5"/>
  <c r="DT315" i="5"/>
  <c r="DT314" i="5"/>
  <c r="DT313" i="5"/>
  <c r="DT312" i="5"/>
  <c r="DT311" i="5"/>
  <c r="DT310" i="5"/>
  <c r="DT309" i="5"/>
  <c r="DT308" i="5"/>
  <c r="DT307" i="5"/>
  <c r="DT306" i="5"/>
  <c r="DT305" i="5"/>
  <c r="DT304" i="5"/>
  <c r="DT303" i="5"/>
  <c r="DT302" i="5"/>
  <c r="DT301" i="5"/>
  <c r="DT300" i="5"/>
  <c r="DT299" i="5"/>
  <c r="DT298" i="5"/>
  <c r="DT297" i="5"/>
  <c r="DT296" i="5"/>
  <c r="DT295" i="5"/>
  <c r="DT294" i="5"/>
  <c r="DT293" i="5"/>
  <c r="DT292" i="5"/>
  <c r="DT291" i="5"/>
  <c r="DT290" i="5"/>
  <c r="DT289" i="5"/>
  <c r="DT288" i="5"/>
  <c r="DT287" i="5"/>
  <c r="DT286" i="5"/>
  <c r="DT285" i="5"/>
  <c r="DT284" i="5"/>
  <c r="DT283" i="5"/>
  <c r="DT282" i="5"/>
  <c r="DT281" i="5"/>
  <c r="DT280" i="5"/>
  <c r="DT279" i="5"/>
  <c r="DT278" i="5"/>
  <c r="DT277" i="5"/>
  <c r="DT276" i="5"/>
  <c r="DT275" i="5"/>
  <c r="DT274" i="5"/>
  <c r="DT273" i="5"/>
  <c r="DT272" i="5"/>
  <c r="DT271" i="5"/>
  <c r="DT270" i="5"/>
  <c r="DT269" i="5"/>
  <c r="DT268" i="5"/>
  <c r="DT267" i="5"/>
  <c r="DT266" i="5"/>
  <c r="DT265" i="5"/>
  <c r="DT264" i="5"/>
  <c r="DT263" i="5"/>
  <c r="DT262" i="5"/>
  <c r="DT261" i="5"/>
  <c r="DT260" i="5"/>
  <c r="DT259" i="5"/>
  <c r="DT258" i="5"/>
  <c r="DT257" i="5"/>
  <c r="DT256" i="5"/>
  <c r="DT255" i="5"/>
  <c r="DT254" i="5"/>
  <c r="DT253" i="5"/>
  <c r="DT252" i="5"/>
  <c r="DT251" i="5"/>
  <c r="DT250" i="5"/>
  <c r="DT249" i="5"/>
  <c r="DT248" i="5"/>
  <c r="DT247" i="5"/>
  <c r="DT246" i="5"/>
  <c r="DT245" i="5"/>
  <c r="DT244" i="5"/>
  <c r="DT243" i="5"/>
  <c r="DT242" i="5"/>
  <c r="DT241" i="5"/>
  <c r="DT240" i="5"/>
  <c r="DT239" i="5"/>
  <c r="DT238" i="5"/>
  <c r="DT237" i="5"/>
  <c r="DT236" i="5"/>
  <c r="DT235" i="5"/>
  <c r="DT234" i="5"/>
  <c r="DT233" i="5"/>
  <c r="DT232" i="5"/>
  <c r="DT231" i="5"/>
  <c r="DT230" i="5"/>
  <c r="DT229" i="5"/>
  <c r="DT228" i="5"/>
  <c r="DT227" i="5"/>
  <c r="DT226" i="5"/>
  <c r="DT225" i="5"/>
  <c r="DT224" i="5"/>
  <c r="DT223" i="5"/>
  <c r="DT222" i="5"/>
  <c r="DT221" i="5"/>
  <c r="DT220" i="5"/>
  <c r="DT219" i="5"/>
  <c r="DT218" i="5"/>
  <c r="DT217" i="5"/>
  <c r="DT216" i="5"/>
  <c r="DT215" i="5"/>
  <c r="DT214" i="5"/>
  <c r="DT213" i="5"/>
  <c r="DT212" i="5"/>
  <c r="DT211" i="5"/>
  <c r="DT210" i="5"/>
  <c r="DT209" i="5"/>
  <c r="DT208" i="5"/>
  <c r="DT207" i="5"/>
  <c r="DT206" i="5"/>
  <c r="DT205" i="5"/>
  <c r="DT204" i="5"/>
  <c r="DT203" i="5"/>
  <c r="DT202" i="5"/>
  <c r="DT201" i="5"/>
  <c r="DT200" i="5"/>
  <c r="DT199" i="5"/>
  <c r="DT198" i="5"/>
  <c r="DT197" i="5"/>
  <c r="DT196" i="5"/>
  <c r="DT195" i="5"/>
  <c r="DT194" i="5"/>
  <c r="DT193" i="5"/>
  <c r="DT192" i="5"/>
  <c r="DT191" i="5"/>
  <c r="DT190" i="5"/>
  <c r="DT189" i="5"/>
  <c r="DT188" i="5"/>
  <c r="DT187" i="5"/>
  <c r="DT186" i="5"/>
  <c r="DT185" i="5"/>
  <c r="DT184" i="5"/>
  <c r="DT183" i="5"/>
  <c r="DT182" i="5"/>
  <c r="DT181" i="5"/>
  <c r="DT180" i="5"/>
  <c r="DT179" i="5"/>
  <c r="DT178" i="5"/>
  <c r="DT177" i="5"/>
  <c r="DT176" i="5"/>
  <c r="DT175" i="5"/>
  <c r="DT174" i="5"/>
  <c r="DT173" i="5"/>
  <c r="DT172" i="5"/>
  <c r="DT171" i="5"/>
  <c r="DT170" i="5"/>
  <c r="DT169" i="5"/>
  <c r="DT168" i="5"/>
  <c r="DT167" i="5"/>
  <c r="DT166" i="5"/>
  <c r="DT165" i="5"/>
  <c r="DT164" i="5"/>
  <c r="DT163" i="5"/>
  <c r="DT162" i="5"/>
  <c r="DT161" i="5"/>
  <c r="DT160" i="5"/>
  <c r="DT159" i="5"/>
  <c r="DT158" i="5"/>
  <c r="DT157" i="5"/>
  <c r="DT156" i="5"/>
  <c r="DT155" i="5"/>
  <c r="DT154" i="5"/>
  <c r="DT153" i="5"/>
  <c r="DT152" i="5"/>
  <c r="DT151" i="5"/>
  <c r="DT150" i="5"/>
  <c r="DT149" i="5"/>
  <c r="DT148" i="5"/>
  <c r="DT147" i="5"/>
  <c r="DT146" i="5"/>
  <c r="DT145" i="5"/>
  <c r="DT144" i="5"/>
  <c r="DT143" i="5"/>
  <c r="DT142" i="5"/>
  <c r="DT141" i="5"/>
  <c r="DT140" i="5"/>
  <c r="DT139" i="5"/>
  <c r="DT138" i="5"/>
  <c r="DT137" i="5"/>
  <c r="DT136" i="5"/>
  <c r="DT135" i="5"/>
  <c r="DT134" i="5"/>
  <c r="DT133" i="5"/>
  <c r="DT132" i="5"/>
  <c r="DT131" i="5"/>
  <c r="DT130" i="5"/>
  <c r="DT129" i="5"/>
  <c r="DT128" i="5"/>
  <c r="DT127" i="5"/>
  <c r="DT126" i="5"/>
  <c r="DT125" i="5"/>
  <c r="DT124" i="5"/>
  <c r="DT123" i="5"/>
  <c r="DT122" i="5"/>
  <c r="DT121" i="5"/>
  <c r="DT120" i="5"/>
  <c r="DT119" i="5"/>
  <c r="DT118" i="5"/>
  <c r="DT117" i="5"/>
  <c r="DT116" i="5"/>
  <c r="DT115" i="5"/>
  <c r="DT114" i="5"/>
  <c r="DT113" i="5"/>
  <c r="DT112" i="5"/>
  <c r="DT111" i="5"/>
  <c r="DT110" i="5"/>
  <c r="DT109" i="5"/>
  <c r="DT108" i="5"/>
  <c r="DT107" i="5"/>
  <c r="DT106" i="5"/>
  <c r="DT105" i="5"/>
  <c r="DT104" i="5"/>
  <c r="DT103" i="5"/>
  <c r="DT102" i="5"/>
  <c r="DT101" i="5"/>
  <c r="DT100" i="5"/>
  <c r="DT99" i="5"/>
  <c r="DT98" i="5"/>
  <c r="DT97" i="5"/>
  <c r="DT96" i="5"/>
  <c r="DT95" i="5"/>
  <c r="DT94" i="5"/>
  <c r="DT93" i="5"/>
  <c r="DT92" i="5"/>
  <c r="DT91" i="5"/>
  <c r="DT90" i="5"/>
  <c r="DT89" i="5"/>
  <c r="DT88" i="5"/>
  <c r="DT87" i="5"/>
  <c r="DT86" i="5"/>
  <c r="DT85" i="5"/>
  <c r="DT84" i="5"/>
  <c r="DT83" i="5"/>
  <c r="DT82" i="5"/>
  <c r="DT81" i="5"/>
  <c r="DT80" i="5"/>
  <c r="DT79" i="5"/>
  <c r="DT78" i="5"/>
  <c r="DT77" i="5"/>
  <c r="DT76" i="5"/>
  <c r="DT75" i="5"/>
  <c r="DT74" i="5"/>
  <c r="DT73" i="5"/>
  <c r="DT72" i="5"/>
  <c r="DT71" i="5"/>
  <c r="DT70" i="5"/>
  <c r="DT69" i="5"/>
  <c r="DT68" i="5"/>
  <c r="DT67" i="5"/>
  <c r="DT66" i="5"/>
  <c r="DT65" i="5"/>
  <c r="DT64" i="5"/>
  <c r="DT63" i="5"/>
  <c r="DT62" i="5"/>
  <c r="DT61" i="5"/>
  <c r="DT60" i="5"/>
  <c r="DT59" i="5"/>
  <c r="DT58" i="5"/>
  <c r="DT57" i="5"/>
  <c r="DT56" i="5"/>
  <c r="DT55" i="5"/>
  <c r="DT54" i="5"/>
  <c r="DT53" i="5"/>
  <c r="DT52" i="5"/>
  <c r="DT51" i="5"/>
  <c r="DT50" i="5"/>
  <c r="DT49" i="5"/>
  <c r="DT48" i="5"/>
  <c r="DT47" i="5"/>
  <c r="DT46" i="5"/>
  <c r="DT45" i="5"/>
  <c r="DT44" i="5"/>
  <c r="DT43" i="5"/>
  <c r="DL334" i="5"/>
  <c r="DL333" i="5"/>
  <c r="DL332" i="5"/>
  <c r="DL331" i="5"/>
  <c r="DL330" i="5"/>
  <c r="DL329" i="5"/>
  <c r="DL328" i="5"/>
  <c r="DL327" i="5"/>
  <c r="DL326" i="5"/>
  <c r="DL325" i="5"/>
  <c r="DL324" i="5"/>
  <c r="DL323" i="5"/>
  <c r="DL322" i="5"/>
  <c r="DL321" i="5"/>
  <c r="DL320" i="5"/>
  <c r="DL319" i="5"/>
  <c r="DL318" i="5"/>
  <c r="DL317" i="5"/>
  <c r="DL316" i="5"/>
  <c r="DL315" i="5"/>
  <c r="DL314" i="5"/>
  <c r="DL313" i="5"/>
  <c r="DL312" i="5"/>
  <c r="DL311" i="5"/>
  <c r="DL310" i="5"/>
  <c r="DL309" i="5"/>
  <c r="DL308" i="5"/>
  <c r="DL307" i="5"/>
  <c r="DL306" i="5"/>
  <c r="DL305" i="5"/>
  <c r="DL304" i="5"/>
  <c r="DL303" i="5"/>
  <c r="DL302" i="5"/>
  <c r="DL301" i="5"/>
  <c r="DL300" i="5"/>
  <c r="DL299" i="5"/>
  <c r="DL298" i="5"/>
  <c r="DL297" i="5"/>
  <c r="DL296" i="5"/>
  <c r="DL295" i="5"/>
  <c r="DL294" i="5"/>
  <c r="DL293" i="5"/>
  <c r="DL292" i="5"/>
  <c r="DL291" i="5"/>
  <c r="DL290" i="5"/>
  <c r="DL289" i="5"/>
  <c r="DL288" i="5"/>
  <c r="DL287" i="5"/>
  <c r="DL286" i="5"/>
  <c r="DL285" i="5"/>
  <c r="DL284" i="5"/>
  <c r="DL283" i="5"/>
  <c r="DL282" i="5"/>
  <c r="DL281" i="5"/>
  <c r="DL280" i="5"/>
  <c r="DL279" i="5"/>
  <c r="DL278" i="5"/>
  <c r="DL277" i="5"/>
  <c r="DL276" i="5"/>
  <c r="DL275" i="5"/>
  <c r="DL274" i="5"/>
  <c r="DL273" i="5"/>
  <c r="DL272" i="5"/>
  <c r="DL271" i="5"/>
  <c r="DL270" i="5"/>
  <c r="DL269" i="5"/>
  <c r="DL268" i="5"/>
  <c r="DL267" i="5"/>
  <c r="DL266" i="5"/>
  <c r="DL265" i="5"/>
  <c r="DL264" i="5"/>
  <c r="DL263" i="5"/>
  <c r="DL262" i="5"/>
  <c r="DL261" i="5"/>
  <c r="DL260" i="5"/>
  <c r="DL259" i="5"/>
  <c r="DL258" i="5"/>
  <c r="DL257" i="5"/>
  <c r="DL256" i="5"/>
  <c r="DL255" i="5"/>
  <c r="DL254" i="5"/>
  <c r="DL253" i="5"/>
  <c r="DL252" i="5"/>
  <c r="DL251" i="5"/>
  <c r="DL250" i="5"/>
  <c r="DL249" i="5"/>
  <c r="DL248" i="5"/>
  <c r="DL247" i="5"/>
  <c r="DL246" i="5"/>
  <c r="DL245" i="5"/>
  <c r="DL244" i="5"/>
  <c r="DL243" i="5"/>
  <c r="DL242" i="5"/>
  <c r="DL241" i="5"/>
  <c r="DL240" i="5"/>
  <c r="DL239" i="5"/>
  <c r="DL238" i="5"/>
  <c r="DL237" i="5"/>
  <c r="DL236" i="5"/>
  <c r="DL235" i="5"/>
  <c r="DL234" i="5"/>
  <c r="DL233" i="5"/>
  <c r="DL232" i="5"/>
  <c r="DL231" i="5"/>
  <c r="DL230" i="5"/>
  <c r="DL229" i="5"/>
  <c r="DL228" i="5"/>
  <c r="DL227" i="5"/>
  <c r="DL226" i="5"/>
  <c r="DL225" i="5"/>
  <c r="DL224" i="5"/>
  <c r="DL223" i="5"/>
  <c r="DL222" i="5"/>
  <c r="DL221" i="5"/>
  <c r="DL220" i="5"/>
  <c r="DL219" i="5"/>
  <c r="DL218" i="5"/>
  <c r="DL217" i="5"/>
  <c r="DL216" i="5"/>
  <c r="DL215" i="5"/>
  <c r="DL214" i="5"/>
  <c r="DL213" i="5"/>
  <c r="DL212" i="5"/>
  <c r="DL211" i="5"/>
  <c r="DL210" i="5"/>
  <c r="DL209" i="5"/>
  <c r="DL208" i="5"/>
  <c r="DL207" i="5"/>
  <c r="DL206" i="5"/>
  <c r="DL205" i="5"/>
  <c r="DL204" i="5"/>
  <c r="DL203" i="5"/>
  <c r="DL202" i="5"/>
  <c r="DL201" i="5"/>
  <c r="DL200" i="5"/>
  <c r="DL199" i="5"/>
  <c r="DL198" i="5"/>
  <c r="DL197" i="5"/>
  <c r="DL196" i="5"/>
  <c r="DL195" i="5"/>
  <c r="DL194" i="5"/>
  <c r="DL193" i="5"/>
  <c r="DL192" i="5"/>
  <c r="DL191" i="5"/>
  <c r="DL190" i="5"/>
  <c r="DL189" i="5"/>
  <c r="DL188" i="5"/>
  <c r="DL187" i="5"/>
  <c r="DL186" i="5"/>
  <c r="DL185" i="5"/>
  <c r="DL184" i="5"/>
  <c r="DL183" i="5"/>
  <c r="DL182" i="5"/>
  <c r="DL181" i="5"/>
  <c r="DL180" i="5"/>
  <c r="DL179" i="5"/>
  <c r="DL178" i="5"/>
  <c r="DL177" i="5"/>
  <c r="DL176" i="5"/>
  <c r="DL175" i="5"/>
  <c r="DL174" i="5"/>
  <c r="DL173" i="5"/>
  <c r="DL172" i="5"/>
  <c r="DL171" i="5"/>
  <c r="DL170" i="5"/>
  <c r="DL169" i="5"/>
  <c r="DL168" i="5"/>
  <c r="DL167" i="5"/>
  <c r="DL166" i="5"/>
  <c r="DL165" i="5"/>
  <c r="DL164" i="5"/>
  <c r="DL163" i="5"/>
  <c r="DL162" i="5"/>
  <c r="DL161" i="5"/>
  <c r="DL160" i="5"/>
  <c r="DL159" i="5"/>
  <c r="DL158" i="5"/>
  <c r="DL157" i="5"/>
  <c r="DL156" i="5"/>
  <c r="DL155" i="5"/>
  <c r="DL154" i="5"/>
  <c r="DL153" i="5"/>
  <c r="DL152" i="5"/>
  <c r="DL151" i="5"/>
  <c r="DL150" i="5"/>
  <c r="DL149" i="5"/>
  <c r="DL148" i="5"/>
  <c r="DL147" i="5"/>
  <c r="DL146" i="5"/>
  <c r="DL145" i="5"/>
  <c r="DL144" i="5"/>
  <c r="DL143" i="5"/>
  <c r="DL142" i="5"/>
  <c r="DL141" i="5"/>
  <c r="DL140" i="5"/>
  <c r="DL139" i="5"/>
  <c r="DL138" i="5"/>
  <c r="DL137" i="5"/>
  <c r="DL136" i="5"/>
  <c r="DL135" i="5"/>
  <c r="DL134" i="5"/>
  <c r="DL133" i="5"/>
  <c r="DL132" i="5"/>
  <c r="DL131" i="5"/>
  <c r="DL130" i="5"/>
  <c r="DL129" i="5"/>
  <c r="DL128" i="5"/>
  <c r="DL127" i="5"/>
  <c r="DL126" i="5"/>
  <c r="DL125" i="5"/>
  <c r="DL124" i="5"/>
  <c r="DL123" i="5"/>
  <c r="DL122" i="5"/>
  <c r="DL121" i="5"/>
  <c r="DL120" i="5"/>
  <c r="DL119" i="5"/>
  <c r="DL118" i="5"/>
  <c r="DL117" i="5"/>
  <c r="DL116" i="5"/>
  <c r="DL115" i="5"/>
  <c r="DL114" i="5"/>
  <c r="DL113" i="5"/>
  <c r="DL112" i="5"/>
  <c r="DL111" i="5"/>
  <c r="DL110" i="5"/>
  <c r="DL109" i="5"/>
  <c r="DL108" i="5"/>
  <c r="DL107" i="5"/>
  <c r="DL106" i="5"/>
  <c r="DL105" i="5"/>
  <c r="DL104" i="5"/>
  <c r="DL103" i="5"/>
  <c r="DL102" i="5"/>
  <c r="DL101" i="5"/>
  <c r="DL100" i="5"/>
  <c r="DL99" i="5"/>
  <c r="DL98" i="5"/>
  <c r="DL97" i="5"/>
  <c r="DL96" i="5"/>
  <c r="DL95" i="5"/>
  <c r="DL94" i="5"/>
  <c r="DL93" i="5"/>
  <c r="DL92" i="5"/>
  <c r="DL91" i="5"/>
  <c r="DL90" i="5"/>
  <c r="DL89" i="5"/>
  <c r="DL88" i="5"/>
  <c r="DL87" i="5"/>
  <c r="DL86" i="5"/>
  <c r="DL85" i="5"/>
  <c r="DL84" i="5"/>
  <c r="DL83" i="5"/>
  <c r="DL82" i="5"/>
  <c r="DL81" i="5"/>
  <c r="DL80" i="5"/>
  <c r="DL79" i="5"/>
  <c r="DL78" i="5"/>
  <c r="DL77" i="5"/>
  <c r="DL76" i="5"/>
  <c r="DL75" i="5"/>
  <c r="DL74" i="5"/>
  <c r="DL73" i="5"/>
  <c r="DL72" i="5"/>
  <c r="DL71" i="5"/>
  <c r="DL70" i="5"/>
  <c r="DL69" i="5"/>
  <c r="DL68" i="5"/>
  <c r="DL67" i="5"/>
  <c r="DL66" i="5"/>
  <c r="DL65" i="5"/>
  <c r="DL64" i="5"/>
  <c r="DL63" i="5"/>
  <c r="DL62" i="5"/>
  <c r="DL61" i="5"/>
  <c r="DL60" i="5"/>
  <c r="DL59" i="5"/>
  <c r="DL58" i="5"/>
  <c r="DL57" i="5"/>
  <c r="DL56" i="5"/>
  <c r="DL55" i="5"/>
  <c r="DL54" i="5"/>
  <c r="DL53" i="5"/>
  <c r="DL52" i="5"/>
  <c r="DL51" i="5"/>
  <c r="DL50" i="5"/>
  <c r="DL49" i="5"/>
  <c r="DL48" i="5"/>
  <c r="DL47" i="5"/>
  <c r="DL46" i="5"/>
  <c r="DL45" i="5"/>
  <c r="DL44" i="5"/>
  <c r="DL43" i="5"/>
  <c r="DD334" i="5"/>
  <c r="DD333" i="5"/>
  <c r="DD332" i="5"/>
  <c r="DD331" i="5"/>
  <c r="DD330" i="5"/>
  <c r="DD329" i="5"/>
  <c r="DD328" i="5"/>
  <c r="DD327" i="5"/>
  <c r="DD326" i="5"/>
  <c r="DD325" i="5"/>
  <c r="DD324" i="5"/>
  <c r="DD323" i="5"/>
  <c r="DD322" i="5"/>
  <c r="DD321" i="5"/>
  <c r="DD320" i="5"/>
  <c r="DD319" i="5"/>
  <c r="DD318" i="5"/>
  <c r="DD317" i="5"/>
  <c r="DD316" i="5"/>
  <c r="DD315" i="5"/>
  <c r="DD314" i="5"/>
  <c r="DD313" i="5"/>
  <c r="DD312" i="5"/>
  <c r="DD311" i="5"/>
  <c r="DD310" i="5"/>
  <c r="DD309" i="5"/>
  <c r="DD308" i="5"/>
  <c r="DD307" i="5"/>
  <c r="DD306" i="5"/>
  <c r="DD305" i="5"/>
  <c r="DD304" i="5"/>
  <c r="DD303" i="5"/>
  <c r="DD302" i="5"/>
  <c r="DD301" i="5"/>
  <c r="DD300" i="5"/>
  <c r="DD299" i="5"/>
  <c r="DD298" i="5"/>
  <c r="DD297" i="5"/>
  <c r="DD296" i="5"/>
  <c r="DD295" i="5"/>
  <c r="DD294" i="5"/>
  <c r="DD293" i="5"/>
  <c r="DD292" i="5"/>
  <c r="DD291" i="5"/>
  <c r="DD290" i="5"/>
  <c r="DD289" i="5"/>
  <c r="DD288" i="5"/>
  <c r="DD287" i="5"/>
  <c r="DD286" i="5"/>
  <c r="DD285" i="5"/>
  <c r="DD284" i="5"/>
  <c r="DD283" i="5"/>
  <c r="DD282" i="5"/>
  <c r="DD281" i="5"/>
  <c r="DD280" i="5"/>
  <c r="DD279" i="5"/>
  <c r="DD278" i="5"/>
  <c r="DD277" i="5"/>
  <c r="DD276" i="5"/>
  <c r="DD275" i="5"/>
  <c r="DD274" i="5"/>
  <c r="DD273" i="5"/>
  <c r="DD272" i="5"/>
  <c r="DD271" i="5"/>
  <c r="DD270" i="5"/>
  <c r="DD269" i="5"/>
  <c r="DD268" i="5"/>
  <c r="DD267" i="5"/>
  <c r="DD266" i="5"/>
  <c r="DD265" i="5"/>
  <c r="DD264" i="5"/>
  <c r="DD263" i="5"/>
  <c r="DD262" i="5"/>
  <c r="DD261" i="5"/>
  <c r="DD260" i="5"/>
  <c r="DD259" i="5"/>
  <c r="DD258" i="5"/>
  <c r="DD257" i="5"/>
  <c r="DD256" i="5"/>
  <c r="DD255" i="5"/>
  <c r="DD254" i="5"/>
  <c r="DD253" i="5"/>
  <c r="DD252" i="5"/>
  <c r="DD251" i="5"/>
  <c r="DD250" i="5"/>
  <c r="DD249" i="5"/>
  <c r="DD248" i="5"/>
  <c r="DD247" i="5"/>
  <c r="DD246" i="5"/>
  <c r="DD245" i="5"/>
  <c r="DD244" i="5"/>
  <c r="DD243" i="5"/>
  <c r="DD242" i="5"/>
  <c r="DD241" i="5"/>
  <c r="DD240" i="5"/>
  <c r="DD239" i="5"/>
  <c r="DD238" i="5"/>
  <c r="DD237" i="5"/>
  <c r="DD236" i="5"/>
  <c r="DD235" i="5"/>
  <c r="DD234" i="5"/>
  <c r="DD233" i="5"/>
  <c r="DD232" i="5"/>
  <c r="DD231" i="5"/>
  <c r="DD230" i="5"/>
  <c r="DD229" i="5"/>
  <c r="DD228" i="5"/>
  <c r="DD227" i="5"/>
  <c r="DD226" i="5"/>
  <c r="DD225" i="5"/>
  <c r="DD224" i="5"/>
  <c r="DD223" i="5"/>
  <c r="DD222" i="5"/>
  <c r="DD221" i="5"/>
  <c r="DD220" i="5"/>
  <c r="DD219" i="5"/>
  <c r="DD218" i="5"/>
  <c r="DD217" i="5"/>
  <c r="DD216" i="5"/>
  <c r="DD215" i="5"/>
  <c r="DD214" i="5"/>
  <c r="DD213" i="5"/>
  <c r="DD212" i="5"/>
  <c r="DD211" i="5"/>
  <c r="DD210" i="5"/>
  <c r="DD209" i="5"/>
  <c r="DD208" i="5"/>
  <c r="DD207" i="5"/>
  <c r="DD206" i="5"/>
  <c r="DD205" i="5"/>
  <c r="DD204" i="5"/>
  <c r="DD203" i="5"/>
  <c r="DD202" i="5"/>
  <c r="DD201" i="5"/>
  <c r="DD200" i="5"/>
  <c r="DD199" i="5"/>
  <c r="DD198" i="5"/>
  <c r="DD197" i="5"/>
  <c r="DD196" i="5"/>
  <c r="DD195" i="5"/>
  <c r="DD194" i="5"/>
  <c r="DD193" i="5"/>
  <c r="DD192" i="5"/>
  <c r="DD191" i="5"/>
  <c r="DD190" i="5"/>
  <c r="DD189" i="5"/>
  <c r="DD188" i="5"/>
  <c r="DD187" i="5"/>
  <c r="DD186" i="5"/>
  <c r="DD185" i="5"/>
  <c r="DD184" i="5"/>
  <c r="DD183" i="5"/>
  <c r="DD182" i="5"/>
  <c r="DD181" i="5"/>
  <c r="DD180" i="5"/>
  <c r="DD179" i="5"/>
  <c r="DD178" i="5"/>
  <c r="DD177" i="5"/>
  <c r="DD176" i="5"/>
  <c r="DD175" i="5"/>
  <c r="DD174" i="5"/>
  <c r="DD173" i="5"/>
  <c r="DD172" i="5"/>
  <c r="DD171" i="5"/>
  <c r="DD170" i="5"/>
  <c r="DD169" i="5"/>
  <c r="DD168" i="5"/>
  <c r="DD167" i="5"/>
  <c r="DD166" i="5"/>
  <c r="DD165" i="5"/>
  <c r="DD164" i="5"/>
  <c r="DD163" i="5"/>
  <c r="DD162" i="5"/>
  <c r="DD161" i="5"/>
  <c r="DD160" i="5"/>
  <c r="DD159" i="5"/>
  <c r="DD158" i="5"/>
  <c r="DD157" i="5"/>
  <c r="DD156" i="5"/>
  <c r="DD155" i="5"/>
  <c r="DD154" i="5"/>
  <c r="DD153" i="5"/>
  <c r="DD152" i="5"/>
  <c r="DD151" i="5"/>
  <c r="DD150" i="5"/>
  <c r="DD149" i="5"/>
  <c r="DD148" i="5"/>
  <c r="DD147" i="5"/>
  <c r="DD146" i="5"/>
  <c r="DD145" i="5"/>
  <c r="DD144" i="5"/>
  <c r="DD143" i="5"/>
  <c r="DD142" i="5"/>
  <c r="DD141" i="5"/>
  <c r="DD140" i="5"/>
  <c r="DD139" i="5"/>
  <c r="DD138" i="5"/>
  <c r="DD137" i="5"/>
  <c r="DD136" i="5"/>
  <c r="DD135" i="5"/>
  <c r="DD134" i="5"/>
  <c r="DD133" i="5"/>
  <c r="DD132" i="5"/>
  <c r="DD131" i="5"/>
  <c r="DD130" i="5"/>
  <c r="DD129" i="5"/>
  <c r="DD128" i="5"/>
  <c r="DD127" i="5"/>
  <c r="DD126" i="5"/>
  <c r="DD125" i="5"/>
  <c r="DD124" i="5"/>
  <c r="DD123" i="5"/>
  <c r="DD122" i="5"/>
  <c r="DD121" i="5"/>
  <c r="DD120" i="5"/>
  <c r="DD119" i="5"/>
  <c r="DD118" i="5"/>
  <c r="DD117" i="5"/>
  <c r="DD116" i="5"/>
  <c r="DD115" i="5"/>
  <c r="DD114" i="5"/>
  <c r="DD113" i="5"/>
  <c r="DD112" i="5"/>
  <c r="DD111" i="5"/>
  <c r="DD110" i="5"/>
  <c r="DD109" i="5"/>
  <c r="DD108" i="5"/>
  <c r="DD107" i="5"/>
  <c r="DD106" i="5"/>
  <c r="DD105" i="5"/>
  <c r="DD104" i="5"/>
  <c r="DD103" i="5"/>
  <c r="DD102" i="5"/>
  <c r="DD101" i="5"/>
  <c r="DD100" i="5"/>
  <c r="DD99" i="5"/>
  <c r="DD98" i="5"/>
  <c r="DD97" i="5"/>
  <c r="DD96" i="5"/>
  <c r="DD95" i="5"/>
  <c r="DD94" i="5"/>
  <c r="DD93" i="5"/>
  <c r="DD92" i="5"/>
  <c r="DD91" i="5"/>
  <c r="DD90" i="5"/>
  <c r="DD89" i="5"/>
  <c r="DD88" i="5"/>
  <c r="DD87" i="5"/>
  <c r="DD86" i="5"/>
  <c r="DD85" i="5"/>
  <c r="DD84" i="5"/>
  <c r="DD83" i="5"/>
  <c r="DD82" i="5"/>
  <c r="DD81" i="5"/>
  <c r="DD80" i="5"/>
  <c r="DD79" i="5"/>
  <c r="DD78" i="5"/>
  <c r="DD77" i="5"/>
  <c r="DD76" i="5"/>
  <c r="DD75" i="5"/>
  <c r="DD74" i="5"/>
  <c r="DD73" i="5"/>
  <c r="DD72" i="5"/>
  <c r="DD71" i="5"/>
  <c r="DD70" i="5"/>
  <c r="DD69" i="5"/>
  <c r="DD68" i="5"/>
  <c r="DD67" i="5"/>
  <c r="DD66" i="5"/>
  <c r="DD65" i="5"/>
  <c r="DD64" i="5"/>
  <c r="DD63" i="5"/>
  <c r="DD62" i="5"/>
  <c r="DD61" i="5"/>
  <c r="DD60" i="5"/>
  <c r="DD59" i="5"/>
  <c r="DD58" i="5"/>
  <c r="DD57" i="5"/>
  <c r="DD56" i="5"/>
  <c r="DD55" i="5"/>
  <c r="DD54" i="5"/>
  <c r="DD53" i="5"/>
  <c r="DD52" i="5"/>
  <c r="DD51" i="5"/>
  <c r="DD50" i="5"/>
  <c r="DD49" i="5"/>
  <c r="DD48" i="5"/>
  <c r="DD47" i="5"/>
  <c r="DD46" i="5"/>
  <c r="DD45" i="5"/>
  <c r="DD44" i="5"/>
  <c r="DD43" i="5"/>
  <c r="DD42" i="5"/>
  <c r="CV334" i="5"/>
  <c r="CV333" i="5"/>
  <c r="CV332" i="5"/>
  <c r="CV331" i="5"/>
  <c r="CV330" i="5"/>
  <c r="CV329" i="5"/>
  <c r="CV328" i="5"/>
  <c r="CV327" i="5"/>
  <c r="CV326" i="5"/>
  <c r="CV325" i="5"/>
  <c r="CV324" i="5"/>
  <c r="CV323" i="5"/>
  <c r="CV322" i="5"/>
  <c r="CV321" i="5"/>
  <c r="CV320" i="5"/>
  <c r="CV319" i="5"/>
  <c r="CV318" i="5"/>
  <c r="CV317" i="5"/>
  <c r="CV316" i="5"/>
  <c r="CV315" i="5"/>
  <c r="CV314" i="5"/>
  <c r="CV313" i="5"/>
  <c r="CV312" i="5"/>
  <c r="CV311" i="5"/>
  <c r="CV310" i="5"/>
  <c r="CV309" i="5"/>
  <c r="CV308" i="5"/>
  <c r="CV307" i="5"/>
  <c r="CV306" i="5"/>
  <c r="CV305" i="5"/>
  <c r="CV304" i="5"/>
  <c r="CV303" i="5"/>
  <c r="CV302" i="5"/>
  <c r="CV301" i="5"/>
  <c r="CV300" i="5"/>
  <c r="CV299" i="5"/>
  <c r="CV298" i="5"/>
  <c r="CV297" i="5"/>
  <c r="CV296" i="5"/>
  <c r="CV295" i="5"/>
  <c r="CV294" i="5"/>
  <c r="CV293" i="5"/>
  <c r="CV292" i="5"/>
  <c r="CV291" i="5"/>
  <c r="CV290" i="5"/>
  <c r="CV289" i="5"/>
  <c r="CV288" i="5"/>
  <c r="CV287" i="5"/>
  <c r="CV286" i="5"/>
  <c r="CV285" i="5"/>
  <c r="CV284" i="5"/>
  <c r="CV283" i="5"/>
  <c r="CV282" i="5"/>
  <c r="CV281" i="5"/>
  <c r="CV280" i="5"/>
  <c r="CV279" i="5"/>
  <c r="CV278" i="5"/>
  <c r="CV277" i="5"/>
  <c r="CV276" i="5"/>
  <c r="CV275" i="5"/>
  <c r="CV274" i="5"/>
  <c r="CV273" i="5"/>
  <c r="CV272" i="5"/>
  <c r="CV271" i="5"/>
  <c r="CV270" i="5"/>
  <c r="CV269" i="5"/>
  <c r="CV268" i="5"/>
  <c r="CV267" i="5"/>
  <c r="CV266" i="5"/>
  <c r="CV265" i="5"/>
  <c r="CV264" i="5"/>
  <c r="CV263" i="5"/>
  <c r="CV262" i="5"/>
  <c r="CV261" i="5"/>
  <c r="CV260" i="5"/>
  <c r="CV259" i="5"/>
  <c r="CV258" i="5"/>
  <c r="CV257" i="5"/>
  <c r="CV256" i="5"/>
  <c r="CV255" i="5"/>
  <c r="CV254" i="5"/>
  <c r="CV253" i="5"/>
  <c r="CV252" i="5"/>
  <c r="CV251" i="5"/>
  <c r="CV250" i="5"/>
  <c r="CV249" i="5"/>
  <c r="CV248" i="5"/>
  <c r="CV247" i="5"/>
  <c r="CV246" i="5"/>
  <c r="CV245" i="5"/>
  <c r="CV244" i="5"/>
  <c r="CV243" i="5"/>
  <c r="CV242" i="5"/>
  <c r="CV241" i="5"/>
  <c r="CV240" i="5"/>
  <c r="CV239" i="5"/>
  <c r="CV238" i="5"/>
  <c r="CV237" i="5"/>
  <c r="CV236" i="5"/>
  <c r="CV235" i="5"/>
  <c r="CV234" i="5"/>
  <c r="CV233" i="5"/>
  <c r="CV232" i="5"/>
  <c r="CV231" i="5"/>
  <c r="CV230" i="5"/>
  <c r="CV229" i="5"/>
  <c r="CV228" i="5"/>
  <c r="CV227" i="5"/>
  <c r="CV226" i="5"/>
  <c r="CV225" i="5"/>
  <c r="CV224" i="5"/>
  <c r="CV223" i="5"/>
  <c r="CV222" i="5"/>
  <c r="CV221" i="5"/>
  <c r="CV220" i="5"/>
  <c r="CV219" i="5"/>
  <c r="CV218" i="5"/>
  <c r="CV217" i="5"/>
  <c r="CV216" i="5"/>
  <c r="CV215" i="5"/>
  <c r="CV214" i="5"/>
  <c r="CV213" i="5"/>
  <c r="CV212" i="5"/>
  <c r="CV211" i="5"/>
  <c r="CV210" i="5"/>
  <c r="CV209" i="5"/>
  <c r="CV208" i="5"/>
  <c r="CV207" i="5"/>
  <c r="CV206" i="5"/>
  <c r="CV205" i="5"/>
  <c r="CV204" i="5"/>
  <c r="CV203" i="5"/>
  <c r="CV202" i="5"/>
  <c r="CV201" i="5"/>
  <c r="CV200" i="5"/>
  <c r="CV199" i="5"/>
  <c r="CV198" i="5"/>
  <c r="CV197" i="5"/>
  <c r="CV196" i="5"/>
  <c r="CV195" i="5"/>
  <c r="CV194" i="5"/>
  <c r="CV193" i="5"/>
  <c r="CV192" i="5"/>
  <c r="CV191" i="5"/>
  <c r="CV190" i="5"/>
  <c r="CV189" i="5"/>
  <c r="CV188" i="5"/>
  <c r="CV187" i="5"/>
  <c r="CV186" i="5"/>
  <c r="CV185" i="5"/>
  <c r="CV184" i="5"/>
  <c r="CV183" i="5"/>
  <c r="CV182" i="5"/>
  <c r="CV181" i="5"/>
  <c r="CV180" i="5"/>
  <c r="CV179" i="5"/>
  <c r="CV178" i="5"/>
  <c r="CV177" i="5"/>
  <c r="CV176" i="5"/>
  <c r="CV175" i="5"/>
  <c r="CV174" i="5"/>
  <c r="CV173" i="5"/>
  <c r="CV172" i="5"/>
  <c r="CV171" i="5"/>
  <c r="CV170" i="5"/>
  <c r="CV169" i="5"/>
  <c r="CV168" i="5"/>
  <c r="CV167" i="5"/>
  <c r="CV166" i="5"/>
  <c r="CV165" i="5"/>
  <c r="CV164" i="5"/>
  <c r="CV163" i="5"/>
  <c r="CV162" i="5"/>
  <c r="CV161" i="5"/>
  <c r="CV160" i="5"/>
  <c r="CV159" i="5"/>
  <c r="CV158" i="5"/>
  <c r="CV157" i="5"/>
  <c r="CV156" i="5"/>
  <c r="CV155" i="5"/>
  <c r="CV154" i="5"/>
  <c r="CV153" i="5"/>
  <c r="CV152" i="5"/>
  <c r="CV151" i="5"/>
  <c r="CV150" i="5"/>
  <c r="CV149" i="5"/>
  <c r="CV148" i="5"/>
  <c r="CV147" i="5"/>
  <c r="CV146" i="5"/>
  <c r="CV145" i="5"/>
  <c r="CV144" i="5"/>
  <c r="CV143" i="5"/>
  <c r="CV142" i="5"/>
  <c r="CV141" i="5"/>
  <c r="CV140" i="5"/>
  <c r="CV139" i="5"/>
  <c r="CV138" i="5"/>
  <c r="CV137" i="5"/>
  <c r="CV136" i="5"/>
  <c r="CV135" i="5"/>
  <c r="CV134" i="5"/>
  <c r="CV133" i="5"/>
  <c r="CV132" i="5"/>
  <c r="CV131" i="5"/>
  <c r="CV130" i="5"/>
  <c r="CV129" i="5"/>
  <c r="CV128" i="5"/>
  <c r="CV127" i="5"/>
  <c r="CV126" i="5"/>
  <c r="CV125" i="5"/>
  <c r="CV124" i="5"/>
  <c r="CV123" i="5"/>
  <c r="CV122" i="5"/>
  <c r="CV121" i="5"/>
  <c r="CV120" i="5"/>
  <c r="CV119" i="5"/>
  <c r="CV118" i="5"/>
  <c r="CV117" i="5"/>
  <c r="CV116" i="5"/>
  <c r="CV115" i="5"/>
  <c r="CV114" i="5"/>
  <c r="CV113" i="5"/>
  <c r="CV112" i="5"/>
  <c r="CV111" i="5"/>
  <c r="CV110" i="5"/>
  <c r="CV109" i="5"/>
  <c r="CV108" i="5"/>
  <c r="CV107" i="5"/>
  <c r="CV106" i="5"/>
  <c r="CV105" i="5"/>
  <c r="CV104" i="5"/>
  <c r="CV103" i="5"/>
  <c r="CV102" i="5"/>
  <c r="CV101" i="5"/>
  <c r="CV100" i="5"/>
  <c r="CV99" i="5"/>
  <c r="CV98" i="5"/>
  <c r="CV97" i="5"/>
  <c r="CV96" i="5"/>
  <c r="CV95" i="5"/>
  <c r="CV94" i="5"/>
  <c r="CV93" i="5"/>
  <c r="CV92" i="5"/>
  <c r="CV91" i="5"/>
  <c r="CV90" i="5"/>
  <c r="CV89" i="5"/>
  <c r="CV88" i="5"/>
  <c r="CV87" i="5"/>
  <c r="CV86" i="5"/>
  <c r="CV85" i="5"/>
  <c r="CV84" i="5"/>
  <c r="CV83" i="5"/>
  <c r="CV82" i="5"/>
  <c r="CV81" i="5"/>
  <c r="CV80" i="5"/>
  <c r="CV79" i="5"/>
  <c r="CV78" i="5"/>
  <c r="CV77" i="5"/>
  <c r="CV76" i="5"/>
  <c r="CV75" i="5"/>
  <c r="CV74" i="5"/>
  <c r="CV73" i="5"/>
  <c r="CV72" i="5"/>
  <c r="CV71" i="5"/>
  <c r="CV70" i="5"/>
  <c r="CV69" i="5"/>
  <c r="CV68" i="5"/>
  <c r="CV67" i="5"/>
  <c r="CV66" i="5"/>
  <c r="CV65" i="5"/>
  <c r="CV64" i="5"/>
  <c r="CV63" i="5"/>
  <c r="CV62" i="5"/>
  <c r="CV61" i="5"/>
  <c r="CV60" i="5"/>
  <c r="CV59" i="5"/>
  <c r="CV58" i="5"/>
  <c r="CV57" i="5"/>
  <c r="CV56" i="5"/>
  <c r="CV55" i="5"/>
  <c r="CV54" i="5"/>
  <c r="CV53" i="5"/>
  <c r="CV52" i="5"/>
  <c r="CV51" i="5"/>
  <c r="CV50" i="5"/>
  <c r="CV49" i="5"/>
  <c r="CV48" i="5"/>
  <c r="CV47" i="5"/>
  <c r="CV46" i="5"/>
  <c r="CV45" i="5"/>
  <c r="CV44" i="5"/>
  <c r="CV43" i="5"/>
  <c r="CV42" i="5"/>
  <c r="CV41" i="5"/>
  <c r="CV40" i="5"/>
  <c r="CV39" i="5"/>
  <c r="CV38" i="5"/>
  <c r="CV37" i="5"/>
  <c r="CV36" i="5"/>
  <c r="CV35" i="5"/>
  <c r="CN334" i="5"/>
  <c r="CN333" i="5"/>
  <c r="CN332" i="5"/>
  <c r="CN331" i="5"/>
  <c r="CN330" i="5"/>
  <c r="CN329" i="5"/>
  <c r="CN328" i="5"/>
  <c r="CN327" i="5"/>
  <c r="CN326" i="5"/>
  <c r="CN325" i="5"/>
  <c r="CN324" i="5"/>
  <c r="CN323" i="5"/>
  <c r="CN322" i="5"/>
  <c r="CN321" i="5"/>
  <c r="CN320" i="5"/>
  <c r="CN319" i="5"/>
  <c r="CN318" i="5"/>
  <c r="CN317" i="5"/>
  <c r="CN316" i="5"/>
  <c r="CN315" i="5"/>
  <c r="CN314" i="5"/>
  <c r="CN313" i="5"/>
  <c r="CN312" i="5"/>
  <c r="CN311" i="5"/>
  <c r="CN310" i="5"/>
  <c r="CN309" i="5"/>
  <c r="CN308" i="5"/>
  <c r="CN307" i="5"/>
  <c r="CN306" i="5"/>
  <c r="CN305" i="5"/>
  <c r="CN304" i="5"/>
  <c r="CN303" i="5"/>
  <c r="CN302" i="5"/>
  <c r="CN301" i="5"/>
  <c r="CN300" i="5"/>
  <c r="CN299" i="5"/>
  <c r="CN298" i="5"/>
  <c r="CN297" i="5"/>
  <c r="CN296" i="5"/>
  <c r="CN295" i="5"/>
  <c r="CN294" i="5"/>
  <c r="CN293" i="5"/>
  <c r="CN292" i="5"/>
  <c r="CN291" i="5"/>
  <c r="CN290" i="5"/>
  <c r="CN289" i="5"/>
  <c r="CN288" i="5"/>
  <c r="CN287" i="5"/>
  <c r="CN286" i="5"/>
  <c r="CN285" i="5"/>
  <c r="CN284" i="5"/>
  <c r="CN283" i="5"/>
  <c r="CN282" i="5"/>
  <c r="CN281" i="5"/>
  <c r="CN280" i="5"/>
  <c r="CN279" i="5"/>
  <c r="CN278" i="5"/>
  <c r="CN277" i="5"/>
  <c r="CN276" i="5"/>
  <c r="CN275" i="5"/>
  <c r="CN274" i="5"/>
  <c r="CN273" i="5"/>
  <c r="CN272" i="5"/>
  <c r="CN271" i="5"/>
  <c r="CN270" i="5"/>
  <c r="CN269" i="5"/>
  <c r="CN268" i="5"/>
  <c r="CN267" i="5"/>
  <c r="CN266" i="5"/>
  <c r="CN265" i="5"/>
  <c r="CN264" i="5"/>
  <c r="CN263" i="5"/>
  <c r="CN262" i="5"/>
  <c r="CN261" i="5"/>
  <c r="CN260" i="5"/>
  <c r="CN259" i="5"/>
  <c r="CN258" i="5"/>
  <c r="CN257" i="5"/>
  <c r="CN256" i="5"/>
  <c r="CN255" i="5"/>
  <c r="CN254" i="5"/>
  <c r="CN253" i="5"/>
  <c r="CN252" i="5"/>
  <c r="CN251" i="5"/>
  <c r="CN250" i="5"/>
  <c r="CN249" i="5"/>
  <c r="CN248" i="5"/>
  <c r="CN247" i="5"/>
  <c r="CN246" i="5"/>
  <c r="CN245" i="5"/>
  <c r="CN244" i="5"/>
  <c r="CN243" i="5"/>
  <c r="CN242" i="5"/>
  <c r="CN241" i="5"/>
  <c r="CN240" i="5"/>
  <c r="CN239" i="5"/>
  <c r="CN238" i="5"/>
  <c r="CN237" i="5"/>
  <c r="CN236" i="5"/>
  <c r="CN235" i="5"/>
  <c r="CN234" i="5"/>
  <c r="CN233" i="5"/>
  <c r="CN232" i="5"/>
  <c r="CN231" i="5"/>
  <c r="CN230" i="5"/>
  <c r="CN229" i="5"/>
  <c r="CN228" i="5"/>
  <c r="CN227" i="5"/>
  <c r="CN226" i="5"/>
  <c r="CN225" i="5"/>
  <c r="CN224" i="5"/>
  <c r="CN223" i="5"/>
  <c r="CN222" i="5"/>
  <c r="CN221" i="5"/>
  <c r="CN220" i="5"/>
  <c r="CN219" i="5"/>
  <c r="CN218" i="5"/>
  <c r="CN217" i="5"/>
  <c r="CN216" i="5"/>
  <c r="CN215" i="5"/>
  <c r="CN214" i="5"/>
  <c r="CN213" i="5"/>
  <c r="CN212" i="5"/>
  <c r="CN211" i="5"/>
  <c r="CN210" i="5"/>
  <c r="CN209" i="5"/>
  <c r="CN208" i="5"/>
  <c r="CN207" i="5"/>
  <c r="CN206" i="5"/>
  <c r="CN205" i="5"/>
  <c r="CN204" i="5"/>
  <c r="CN203" i="5"/>
  <c r="CN202" i="5"/>
  <c r="CN201" i="5"/>
  <c r="CN200" i="5"/>
  <c r="CN199" i="5"/>
  <c r="CN198" i="5"/>
  <c r="CN197" i="5"/>
  <c r="CN196" i="5"/>
  <c r="CN195" i="5"/>
  <c r="CN194" i="5"/>
  <c r="CN193" i="5"/>
  <c r="CN192" i="5"/>
  <c r="CN191" i="5"/>
  <c r="CN190" i="5"/>
  <c r="CN189" i="5"/>
  <c r="CN188" i="5"/>
  <c r="CN187" i="5"/>
  <c r="CN186" i="5"/>
  <c r="CN185" i="5"/>
  <c r="CN184" i="5"/>
  <c r="CN183" i="5"/>
  <c r="CN182" i="5"/>
  <c r="CN181" i="5"/>
  <c r="CN180" i="5"/>
  <c r="CN179" i="5"/>
  <c r="CN178" i="5"/>
  <c r="CN177" i="5"/>
  <c r="CN176" i="5"/>
  <c r="CN175" i="5"/>
  <c r="CN174" i="5"/>
  <c r="CN173" i="5"/>
  <c r="CN172" i="5"/>
  <c r="CN171" i="5"/>
  <c r="CN170" i="5"/>
  <c r="CN169" i="5"/>
  <c r="CN168" i="5"/>
  <c r="CN167" i="5"/>
  <c r="CN166" i="5"/>
  <c r="CN165" i="5"/>
  <c r="CN164" i="5"/>
  <c r="CN163" i="5"/>
  <c r="CN162" i="5"/>
  <c r="CN161" i="5"/>
  <c r="CN160" i="5"/>
  <c r="CN159" i="5"/>
  <c r="CN158" i="5"/>
  <c r="CN157" i="5"/>
  <c r="CN156" i="5"/>
  <c r="CN155" i="5"/>
  <c r="CN154" i="5"/>
  <c r="CN153" i="5"/>
  <c r="CN152" i="5"/>
  <c r="CN151" i="5"/>
  <c r="CN150" i="5"/>
  <c r="CN149" i="5"/>
  <c r="CN148" i="5"/>
  <c r="CN147" i="5"/>
  <c r="CN146" i="5"/>
  <c r="CN145" i="5"/>
  <c r="CN144" i="5"/>
  <c r="CN143" i="5"/>
  <c r="CN142" i="5"/>
  <c r="CN141" i="5"/>
  <c r="CN140" i="5"/>
  <c r="CN139" i="5"/>
  <c r="CN138" i="5"/>
  <c r="CN137" i="5"/>
  <c r="CN136" i="5"/>
  <c r="CN135" i="5"/>
  <c r="CN134" i="5"/>
  <c r="CN133" i="5"/>
  <c r="CN132" i="5"/>
  <c r="CN131" i="5"/>
  <c r="CN130" i="5"/>
  <c r="CN129" i="5"/>
  <c r="CN128" i="5"/>
  <c r="CN127" i="5"/>
  <c r="CN126" i="5"/>
  <c r="CN125" i="5"/>
  <c r="CN124" i="5"/>
  <c r="CN123" i="5"/>
  <c r="CN122" i="5"/>
  <c r="CN121" i="5"/>
  <c r="CN120" i="5"/>
  <c r="CN119" i="5"/>
  <c r="CN118" i="5"/>
  <c r="CN117" i="5"/>
  <c r="CN116" i="5"/>
  <c r="CN115" i="5"/>
  <c r="CN114" i="5"/>
  <c r="CN113" i="5"/>
  <c r="CN112" i="5"/>
  <c r="CN111" i="5"/>
  <c r="CN110" i="5"/>
  <c r="CN109" i="5"/>
  <c r="CN108" i="5"/>
  <c r="CN107" i="5"/>
  <c r="CN106" i="5"/>
  <c r="CN105" i="5"/>
  <c r="CN104" i="5"/>
  <c r="CN103" i="5"/>
  <c r="CN102" i="5"/>
  <c r="CN101" i="5"/>
  <c r="CN100" i="5"/>
  <c r="CN99" i="5"/>
  <c r="CN98" i="5"/>
  <c r="CN97" i="5"/>
  <c r="CN96" i="5"/>
  <c r="CN95" i="5"/>
  <c r="CN94" i="5"/>
  <c r="CN93" i="5"/>
  <c r="CN92" i="5"/>
  <c r="CN91" i="5"/>
  <c r="CN90" i="5"/>
  <c r="CN89" i="5"/>
  <c r="CN88" i="5"/>
  <c r="CN87" i="5"/>
  <c r="CN86" i="5"/>
  <c r="CN85" i="5"/>
  <c r="CN84" i="5"/>
  <c r="CN83" i="5"/>
  <c r="CN82" i="5"/>
  <c r="CN81" i="5"/>
  <c r="CN80" i="5"/>
  <c r="CN79" i="5"/>
  <c r="CN78" i="5"/>
  <c r="CN77" i="5"/>
  <c r="CN76" i="5"/>
  <c r="CN75" i="5"/>
  <c r="CN74" i="5"/>
  <c r="CN73" i="5"/>
  <c r="CN72" i="5"/>
  <c r="CN71" i="5"/>
  <c r="CN70" i="5"/>
  <c r="CN69" i="5"/>
  <c r="CN68" i="5"/>
  <c r="CN67" i="5"/>
  <c r="CN66" i="5"/>
  <c r="CN65" i="5"/>
  <c r="CN64" i="5"/>
  <c r="CN63" i="5"/>
  <c r="CN62" i="5"/>
  <c r="CN61" i="5"/>
  <c r="CN60" i="5"/>
  <c r="CN59" i="5"/>
  <c r="CN58" i="5"/>
  <c r="CN57" i="5"/>
  <c r="CN56" i="5"/>
  <c r="CN55" i="5"/>
  <c r="CN54" i="5"/>
  <c r="CN53" i="5"/>
  <c r="CN52" i="5"/>
  <c r="CN51" i="5"/>
  <c r="CN50" i="5"/>
  <c r="CN49" i="5"/>
  <c r="CF334" i="5"/>
  <c r="CF333" i="5"/>
  <c r="CF332" i="5"/>
  <c r="CF331" i="5"/>
  <c r="CF330" i="5"/>
  <c r="CF329" i="5"/>
  <c r="CF328" i="5"/>
  <c r="CF327" i="5"/>
  <c r="CF326" i="5"/>
  <c r="CF325" i="5"/>
  <c r="CF324" i="5"/>
  <c r="CF323" i="5"/>
  <c r="CF322" i="5"/>
  <c r="CF321" i="5"/>
  <c r="CF320" i="5"/>
  <c r="CF319" i="5"/>
  <c r="CF318" i="5"/>
  <c r="CF317" i="5"/>
  <c r="CF316" i="5"/>
  <c r="CF315" i="5"/>
  <c r="CF314" i="5"/>
  <c r="CF313" i="5"/>
  <c r="CF312" i="5"/>
  <c r="CF311" i="5"/>
  <c r="CF310" i="5"/>
  <c r="CF309" i="5"/>
  <c r="CF308" i="5"/>
  <c r="CF307" i="5"/>
  <c r="CF306" i="5"/>
  <c r="CF305" i="5"/>
  <c r="CF304" i="5"/>
  <c r="CF303" i="5"/>
  <c r="CF302" i="5"/>
  <c r="CF301" i="5"/>
  <c r="CF300" i="5"/>
  <c r="CF299" i="5"/>
  <c r="CF298" i="5"/>
  <c r="CF297" i="5"/>
  <c r="CF296" i="5"/>
  <c r="CF295" i="5"/>
  <c r="CF294" i="5"/>
  <c r="CF293" i="5"/>
  <c r="CF292" i="5"/>
  <c r="CF291" i="5"/>
  <c r="CF290" i="5"/>
  <c r="CF289" i="5"/>
  <c r="CF288" i="5"/>
  <c r="CF287" i="5"/>
  <c r="CF286" i="5"/>
  <c r="CF285" i="5"/>
  <c r="CF284" i="5"/>
  <c r="CF283" i="5"/>
  <c r="CF282" i="5"/>
  <c r="CF281" i="5"/>
  <c r="CF280" i="5"/>
  <c r="CF279" i="5"/>
  <c r="CF278" i="5"/>
  <c r="CF277" i="5"/>
  <c r="CF276" i="5"/>
  <c r="CF275" i="5"/>
  <c r="CF274" i="5"/>
  <c r="CF273" i="5"/>
  <c r="CF272" i="5"/>
  <c r="CF271" i="5"/>
  <c r="CF270" i="5"/>
  <c r="CF269" i="5"/>
  <c r="CF268" i="5"/>
  <c r="CF267" i="5"/>
  <c r="CF266" i="5"/>
  <c r="CF265" i="5"/>
  <c r="CF264" i="5"/>
  <c r="CF263" i="5"/>
  <c r="CF262" i="5"/>
  <c r="CF261" i="5"/>
  <c r="CF260" i="5"/>
  <c r="CF259" i="5"/>
  <c r="CF258" i="5"/>
  <c r="CF257" i="5"/>
  <c r="CF256" i="5"/>
  <c r="CF255" i="5"/>
  <c r="CF254" i="5"/>
  <c r="CF253" i="5"/>
  <c r="CF252" i="5"/>
  <c r="CF251" i="5"/>
  <c r="CF250" i="5"/>
  <c r="CF249" i="5"/>
  <c r="CF248" i="5"/>
  <c r="CF247" i="5"/>
  <c r="CF246" i="5"/>
  <c r="CF245" i="5"/>
  <c r="CF244" i="5"/>
  <c r="CF243" i="5"/>
  <c r="CF242" i="5"/>
  <c r="CF241" i="5"/>
  <c r="CF240" i="5"/>
  <c r="CF239" i="5"/>
  <c r="CF238" i="5"/>
  <c r="CF237" i="5"/>
  <c r="CF236" i="5"/>
  <c r="CF235" i="5"/>
  <c r="CF234" i="5"/>
  <c r="CF233" i="5"/>
  <c r="CF232" i="5"/>
  <c r="CF231" i="5"/>
  <c r="CF230" i="5"/>
  <c r="CF229" i="5"/>
  <c r="CF228" i="5"/>
  <c r="CF227" i="5"/>
  <c r="CF226" i="5"/>
  <c r="CF225" i="5"/>
  <c r="CF224" i="5"/>
  <c r="CF223" i="5"/>
  <c r="CF222" i="5"/>
  <c r="CF221" i="5"/>
  <c r="CF220" i="5"/>
  <c r="CF219" i="5"/>
  <c r="CF218" i="5"/>
  <c r="CF217" i="5"/>
  <c r="CF216" i="5"/>
  <c r="CF215" i="5"/>
  <c r="CF214" i="5"/>
  <c r="CF213" i="5"/>
  <c r="CF212" i="5"/>
  <c r="CF211" i="5"/>
  <c r="CF210" i="5"/>
  <c r="CF209" i="5"/>
  <c r="CF208" i="5"/>
  <c r="CF207" i="5"/>
  <c r="CF206" i="5"/>
  <c r="CF205" i="5"/>
  <c r="CF204" i="5"/>
  <c r="CF203" i="5"/>
  <c r="CF202" i="5"/>
  <c r="CF201" i="5"/>
  <c r="CF200" i="5"/>
  <c r="CF199" i="5"/>
  <c r="CF198" i="5"/>
  <c r="CF197" i="5"/>
  <c r="CF196" i="5"/>
  <c r="CF195" i="5"/>
  <c r="CF194" i="5"/>
  <c r="CF193" i="5"/>
  <c r="CF192" i="5"/>
  <c r="CF191" i="5"/>
  <c r="CF190" i="5"/>
  <c r="CF189" i="5"/>
  <c r="CF188" i="5"/>
  <c r="CF187" i="5"/>
  <c r="CF186" i="5"/>
  <c r="CF185" i="5"/>
  <c r="CF184" i="5"/>
  <c r="CF183" i="5"/>
  <c r="CF182" i="5"/>
  <c r="CF181" i="5"/>
  <c r="CF180" i="5"/>
  <c r="CF179" i="5"/>
  <c r="CF178" i="5"/>
  <c r="CF177" i="5"/>
  <c r="CF176" i="5"/>
  <c r="CF175" i="5"/>
  <c r="CF174" i="5"/>
  <c r="CF173" i="5"/>
  <c r="CF172" i="5"/>
  <c r="CF171" i="5"/>
  <c r="CF170" i="5"/>
  <c r="CF169" i="5"/>
  <c r="CF168" i="5"/>
  <c r="CF167" i="5"/>
  <c r="CF166" i="5"/>
  <c r="CF165" i="5"/>
  <c r="CF164" i="5"/>
  <c r="CF163" i="5"/>
  <c r="CF162" i="5"/>
  <c r="CF161" i="5"/>
  <c r="CF160" i="5"/>
  <c r="CF159" i="5"/>
  <c r="CF158" i="5"/>
  <c r="CF157" i="5"/>
  <c r="CF156" i="5"/>
  <c r="CF155" i="5"/>
  <c r="CF154" i="5"/>
  <c r="CF153" i="5"/>
  <c r="CF152" i="5"/>
  <c r="CF151" i="5"/>
  <c r="CF150" i="5"/>
  <c r="CF149" i="5"/>
  <c r="CF148" i="5"/>
  <c r="CF147" i="5"/>
  <c r="CF146" i="5"/>
  <c r="CF145" i="5"/>
  <c r="CF144" i="5"/>
  <c r="CF143" i="5"/>
  <c r="CF142" i="5"/>
  <c r="CF141" i="5"/>
  <c r="CF140" i="5"/>
  <c r="CF139" i="5"/>
  <c r="CF138" i="5"/>
  <c r="CF137" i="5"/>
  <c r="CF136" i="5"/>
  <c r="CF135" i="5"/>
  <c r="CF134" i="5"/>
  <c r="CF133" i="5"/>
  <c r="CF132" i="5"/>
  <c r="CF131" i="5"/>
  <c r="CF130" i="5"/>
  <c r="CF129" i="5"/>
  <c r="CF128" i="5"/>
  <c r="CF127" i="5"/>
  <c r="CF126" i="5"/>
  <c r="CF125" i="5"/>
  <c r="CF124" i="5"/>
  <c r="CF123" i="5"/>
  <c r="CF122" i="5"/>
  <c r="CF121" i="5"/>
  <c r="CF120" i="5"/>
  <c r="CF119" i="5"/>
  <c r="CF118" i="5"/>
  <c r="CF117" i="5"/>
  <c r="CF116" i="5"/>
  <c r="CF115" i="5"/>
  <c r="CF114" i="5"/>
  <c r="CF113" i="5"/>
  <c r="CF112" i="5"/>
  <c r="CF111" i="5"/>
  <c r="CF110" i="5"/>
  <c r="CF109" i="5"/>
  <c r="CF108" i="5"/>
  <c r="CF107" i="5"/>
  <c r="CF106" i="5"/>
  <c r="CF105" i="5"/>
  <c r="CF104" i="5"/>
  <c r="CF103" i="5"/>
  <c r="CF102" i="5"/>
  <c r="CF101" i="5"/>
  <c r="CF100" i="5"/>
  <c r="CF99" i="5"/>
  <c r="CF98" i="5"/>
  <c r="CF97" i="5"/>
  <c r="CF96" i="5"/>
  <c r="CF95" i="5"/>
  <c r="CF94" i="5"/>
  <c r="CF93" i="5"/>
  <c r="CF92" i="5"/>
  <c r="CF91" i="5"/>
  <c r="CF90" i="5"/>
  <c r="CF89" i="5"/>
  <c r="CF88" i="5"/>
  <c r="CF87" i="5"/>
  <c r="CF86" i="5"/>
  <c r="CF85" i="5"/>
  <c r="CF84" i="5"/>
  <c r="CF83" i="5"/>
  <c r="CF82" i="5"/>
  <c r="CF81" i="5"/>
  <c r="CF80" i="5"/>
  <c r="CF79" i="5"/>
  <c r="CF78" i="5"/>
  <c r="CF77" i="5"/>
  <c r="CF76" i="5"/>
  <c r="CF75" i="5"/>
  <c r="CF74" i="5"/>
  <c r="CF73" i="5"/>
  <c r="CF72" i="5"/>
  <c r="CF71" i="5"/>
  <c r="CF70" i="5"/>
  <c r="CF69" i="5"/>
  <c r="CF68" i="5"/>
  <c r="CF67" i="5"/>
  <c r="CF66" i="5"/>
  <c r="CF65" i="5"/>
  <c r="CF64" i="5"/>
  <c r="CF63" i="5"/>
  <c r="CF62" i="5"/>
  <c r="CF61" i="5"/>
  <c r="CF60" i="5"/>
  <c r="CF59" i="5"/>
  <c r="CF58" i="5"/>
  <c r="CF57" i="5"/>
  <c r="CF56" i="5"/>
  <c r="CF55" i="5"/>
  <c r="CF54" i="5"/>
  <c r="CF53" i="5"/>
  <c r="CF52" i="5"/>
  <c r="CF51" i="5"/>
  <c r="CF50" i="5"/>
  <c r="CF49" i="5"/>
  <c r="CF48" i="5"/>
  <c r="CF47" i="5"/>
  <c r="CF46" i="5"/>
  <c r="CF45" i="5"/>
  <c r="CF44" i="5"/>
  <c r="CF43" i="5"/>
  <c r="CF42" i="5"/>
  <c r="CF41" i="5"/>
  <c r="Y26" i="9"/>
  <c r="Y25" i="9"/>
  <c r="Y24" i="9"/>
  <c r="Y23" i="9"/>
  <c r="Y22" i="9"/>
  <c r="Y21" i="9"/>
  <c r="Y20" i="9"/>
  <c r="Y19" i="9"/>
  <c r="Y18" i="9"/>
  <c r="Y17" i="9"/>
  <c r="Y16" i="9"/>
  <c r="Y15" i="9"/>
  <c r="Y14" i="9"/>
  <c r="Y13" i="9"/>
  <c r="Y12" i="9"/>
  <c r="Y11" i="9"/>
  <c r="Y10" i="9"/>
  <c r="Y9" i="9"/>
  <c r="Y8" i="9"/>
  <c r="Y7" i="9"/>
  <c r="AA26" i="9"/>
  <c r="AA25" i="9"/>
  <c r="AA24" i="9"/>
  <c r="AA23" i="9"/>
  <c r="AA22" i="9"/>
  <c r="AA21" i="9"/>
  <c r="AA20" i="9"/>
  <c r="AA19" i="9"/>
  <c r="AA18" i="9"/>
  <c r="AA17" i="9"/>
  <c r="AA16" i="9"/>
  <c r="AA15" i="9"/>
  <c r="AA14" i="9"/>
  <c r="AA13" i="9"/>
  <c r="AA12" i="9"/>
  <c r="AA11" i="9"/>
  <c r="AA10" i="9"/>
  <c r="AA9" i="9"/>
  <c r="AA8" i="9"/>
  <c r="AA7" i="9"/>
  <c r="E29" i="12" l="1"/>
  <c r="S206" i="7" s="1"/>
  <c r="E28" i="12"/>
  <c r="S196" i="7" s="1"/>
  <c r="E27" i="12"/>
  <c r="S186" i="7" s="1"/>
  <c r="E26" i="12"/>
  <c r="S176" i="7" s="1"/>
  <c r="E25" i="12"/>
  <c r="S166" i="7" s="1"/>
  <c r="E24" i="12"/>
  <c r="S156" i="7" s="1"/>
  <c r="E23" i="12"/>
  <c r="S146" i="7" s="1"/>
  <c r="E22" i="12"/>
  <c r="S136" i="7" s="1"/>
  <c r="E21" i="12"/>
  <c r="S126" i="7" s="1"/>
  <c r="E20" i="12"/>
  <c r="S116" i="7" s="1"/>
  <c r="E19" i="12"/>
  <c r="S106" i="7" s="1"/>
  <c r="E18" i="12"/>
  <c r="S96" i="7" s="1"/>
  <c r="E17" i="12"/>
  <c r="S86" i="7" s="1"/>
  <c r="E16" i="12"/>
  <c r="S76" i="7" s="1"/>
  <c r="E15" i="12"/>
  <c r="S66" i="7" s="1"/>
  <c r="E14" i="12"/>
  <c r="S56" i="7" s="1"/>
  <c r="E13" i="12"/>
  <c r="S46" i="7" s="1"/>
  <c r="E12" i="12"/>
  <c r="S36" i="7" s="1"/>
  <c r="E11" i="12"/>
  <c r="S26" i="7" s="1"/>
  <c r="E10" i="12"/>
  <c r="S17" i="7" s="1"/>
  <c r="S29" i="12"/>
  <c r="S213" i="7" s="1"/>
  <c r="S28" i="12"/>
  <c r="S203" i="7" s="1"/>
  <c r="S27" i="12"/>
  <c r="S193" i="7" s="1"/>
  <c r="S26" i="12"/>
  <c r="S183" i="7" s="1"/>
  <c r="S25" i="12"/>
  <c r="S173" i="7" s="1"/>
  <c r="S24" i="12"/>
  <c r="S163" i="7" s="1"/>
  <c r="S23" i="12"/>
  <c r="S153" i="7" s="1"/>
  <c r="S22" i="12"/>
  <c r="S143" i="7" s="1"/>
  <c r="S21" i="12"/>
  <c r="S133" i="7" s="1"/>
  <c r="S20" i="12"/>
  <c r="S123" i="7" s="1"/>
  <c r="S19" i="12"/>
  <c r="S113" i="7" s="1"/>
  <c r="S18" i="12"/>
  <c r="S103" i="7" s="1"/>
  <c r="S17" i="12"/>
  <c r="S93" i="7" s="1"/>
  <c r="S16" i="12"/>
  <c r="S83" i="7" s="1"/>
  <c r="S15" i="12"/>
  <c r="S73" i="7" s="1"/>
  <c r="S14" i="12"/>
  <c r="S63" i="7" s="1"/>
  <c r="S13" i="12"/>
  <c r="S53" i="7" s="1"/>
  <c r="S43" i="7"/>
  <c r="S33" i="7"/>
  <c r="S23" i="7"/>
  <c r="EX36" i="5" l="1"/>
  <c r="EX37" i="5" s="1"/>
  <c r="EX38" i="5" s="1"/>
  <c r="EX39" i="5" s="1"/>
  <c r="EX40" i="5" s="1"/>
  <c r="EX41" i="5" s="1"/>
  <c r="EX42" i="5" s="1"/>
  <c r="EX43" i="5" s="1"/>
  <c r="EX44" i="5" s="1"/>
  <c r="EX45" i="5" s="1"/>
  <c r="EX46" i="5" s="1"/>
  <c r="EX47" i="5" s="1"/>
  <c r="EX48" i="5" s="1"/>
  <c r="EX49" i="5" s="1"/>
  <c r="EX50" i="5" s="1"/>
  <c r="EX51" i="5" s="1"/>
  <c r="EX52" i="5" s="1"/>
  <c r="EX53" i="5" s="1"/>
  <c r="EX54" i="5" s="1"/>
  <c r="EX55" i="5" s="1"/>
  <c r="EX56" i="5" s="1"/>
  <c r="EX57" i="5" s="1"/>
  <c r="EX58" i="5" s="1"/>
  <c r="EX59" i="5" s="1"/>
  <c r="EX60" i="5" s="1"/>
  <c r="EX61" i="5" s="1"/>
  <c r="EX62" i="5" s="1"/>
  <c r="EX63" i="5" s="1"/>
  <c r="EX64" i="5" s="1"/>
  <c r="EX65" i="5" s="1"/>
  <c r="EX66" i="5" s="1"/>
  <c r="EX67" i="5" s="1"/>
  <c r="EX68" i="5" s="1"/>
  <c r="EX69" i="5" s="1"/>
  <c r="EX70" i="5" s="1"/>
  <c r="EX71" i="5" s="1"/>
  <c r="EX72" i="5" s="1"/>
  <c r="EX73" i="5" s="1"/>
  <c r="EX74" i="5" s="1"/>
  <c r="EX75" i="5" s="1"/>
  <c r="EX76" i="5" s="1"/>
  <c r="EX77" i="5" s="1"/>
  <c r="EX78" i="5" s="1"/>
  <c r="EX79" i="5" s="1"/>
  <c r="EX80" i="5" s="1"/>
  <c r="EX81" i="5" s="1"/>
  <c r="EX82" i="5" s="1"/>
  <c r="EX83" i="5" s="1"/>
  <c r="EX84" i="5" s="1"/>
  <c r="EX85" i="5" s="1"/>
  <c r="EX86" i="5" s="1"/>
  <c r="EX87" i="5" s="1"/>
  <c r="EX88" i="5" s="1"/>
  <c r="EX89" i="5" s="1"/>
  <c r="EX90" i="5" s="1"/>
  <c r="EX91" i="5" s="1"/>
  <c r="EX92" i="5" s="1"/>
  <c r="EX93" i="5" s="1"/>
  <c r="EX94" i="5" s="1"/>
  <c r="EX95" i="5" s="1"/>
  <c r="EX96" i="5" s="1"/>
  <c r="EX97" i="5" s="1"/>
  <c r="EX98" i="5" s="1"/>
  <c r="EX99" i="5" s="1"/>
  <c r="EX100" i="5" s="1"/>
  <c r="EX101" i="5" s="1"/>
  <c r="EX102" i="5" s="1"/>
  <c r="EX103" i="5" s="1"/>
  <c r="EX104" i="5" s="1"/>
  <c r="EX105" i="5" s="1"/>
  <c r="EX106" i="5" s="1"/>
  <c r="EX107" i="5" s="1"/>
  <c r="EX108" i="5" s="1"/>
  <c r="EX109" i="5" s="1"/>
  <c r="EX110" i="5" s="1"/>
  <c r="EX111" i="5" s="1"/>
  <c r="EX112" i="5" s="1"/>
  <c r="EX113" i="5" s="1"/>
  <c r="EX114" i="5" s="1"/>
  <c r="EX115" i="5" s="1"/>
  <c r="EX116" i="5" s="1"/>
  <c r="EX117" i="5" s="1"/>
  <c r="EX118" i="5" s="1"/>
  <c r="EX119" i="5" s="1"/>
  <c r="EX120" i="5" s="1"/>
  <c r="EX121" i="5" s="1"/>
  <c r="EX122" i="5" s="1"/>
  <c r="EX123" i="5" s="1"/>
  <c r="EX124" i="5" s="1"/>
  <c r="EX125" i="5" s="1"/>
  <c r="EX126" i="5" s="1"/>
  <c r="EX127" i="5" s="1"/>
  <c r="EX128" i="5" s="1"/>
  <c r="EX129" i="5" s="1"/>
  <c r="EX130" i="5" s="1"/>
  <c r="EX131" i="5" s="1"/>
  <c r="EX132" i="5" s="1"/>
  <c r="EX133" i="5" s="1"/>
  <c r="EX134" i="5" s="1"/>
  <c r="EX135" i="5" s="1"/>
  <c r="EX136" i="5" s="1"/>
  <c r="EX137" i="5" s="1"/>
  <c r="EX138" i="5" s="1"/>
  <c r="EX139" i="5" s="1"/>
  <c r="EX140" i="5" s="1"/>
  <c r="EX141" i="5" s="1"/>
  <c r="EX142" i="5" s="1"/>
  <c r="EX143" i="5" s="1"/>
  <c r="EX144" i="5" s="1"/>
  <c r="EX145" i="5" s="1"/>
  <c r="EX146" i="5" s="1"/>
  <c r="EX147" i="5" s="1"/>
  <c r="EX148" i="5" s="1"/>
  <c r="EX149" i="5" s="1"/>
  <c r="EX150" i="5" s="1"/>
  <c r="EX151" i="5" s="1"/>
  <c r="EX152" i="5" s="1"/>
  <c r="EX153" i="5" s="1"/>
  <c r="EX154" i="5" s="1"/>
  <c r="EX155" i="5" s="1"/>
  <c r="EX156" i="5" s="1"/>
  <c r="EX157" i="5" s="1"/>
  <c r="EX158" i="5" s="1"/>
  <c r="EX159" i="5" s="1"/>
  <c r="EX160" i="5" s="1"/>
  <c r="EX161" i="5" s="1"/>
  <c r="EX162" i="5" s="1"/>
  <c r="EX163" i="5" s="1"/>
  <c r="EX164" i="5" s="1"/>
  <c r="EX165" i="5" s="1"/>
  <c r="EX166" i="5" s="1"/>
  <c r="EX167" i="5" s="1"/>
  <c r="EX168" i="5" s="1"/>
  <c r="EX169" i="5" s="1"/>
  <c r="EX170" i="5" s="1"/>
  <c r="EX171" i="5" s="1"/>
  <c r="EX172" i="5" s="1"/>
  <c r="EX173" i="5" s="1"/>
  <c r="EX174" i="5" s="1"/>
  <c r="EX175" i="5" s="1"/>
  <c r="EX176" i="5" s="1"/>
  <c r="EX177" i="5" s="1"/>
  <c r="EX178" i="5" s="1"/>
  <c r="EX179" i="5" s="1"/>
  <c r="EX180" i="5" s="1"/>
  <c r="EX181" i="5" s="1"/>
  <c r="EX182" i="5" s="1"/>
  <c r="EX183" i="5" s="1"/>
  <c r="EX184" i="5" s="1"/>
  <c r="EX185" i="5" s="1"/>
  <c r="EX186" i="5" s="1"/>
  <c r="EX187" i="5" s="1"/>
  <c r="EX188" i="5" s="1"/>
  <c r="EX189" i="5" s="1"/>
  <c r="EX190" i="5" s="1"/>
  <c r="EX191" i="5" s="1"/>
  <c r="EX192" i="5" s="1"/>
  <c r="EX193" i="5" s="1"/>
  <c r="EX194" i="5" s="1"/>
  <c r="EX195" i="5" s="1"/>
  <c r="EX196" i="5" s="1"/>
  <c r="EX197" i="5" s="1"/>
  <c r="EX198" i="5" s="1"/>
  <c r="EX199" i="5" s="1"/>
  <c r="EX200" i="5" s="1"/>
  <c r="EX201" i="5" s="1"/>
  <c r="EX202" i="5" s="1"/>
  <c r="EX203" i="5" s="1"/>
  <c r="EX204" i="5" s="1"/>
  <c r="EX205" i="5" s="1"/>
  <c r="EX206" i="5" s="1"/>
  <c r="EX207" i="5" s="1"/>
  <c r="EX208" i="5" s="1"/>
  <c r="EX209" i="5" s="1"/>
  <c r="EX210" i="5" s="1"/>
  <c r="EX211" i="5" s="1"/>
  <c r="EX212" i="5" s="1"/>
  <c r="EX213" i="5" s="1"/>
  <c r="EX214" i="5" s="1"/>
  <c r="EX215" i="5" s="1"/>
  <c r="EX216" i="5" s="1"/>
  <c r="EX217" i="5" s="1"/>
  <c r="EX218" i="5" s="1"/>
  <c r="EX219" i="5" s="1"/>
  <c r="EX220" i="5" s="1"/>
  <c r="EX221" i="5" s="1"/>
  <c r="EX222" i="5" s="1"/>
  <c r="EX223" i="5" s="1"/>
  <c r="EX224" i="5" s="1"/>
  <c r="EX225" i="5" s="1"/>
  <c r="EX226" i="5" s="1"/>
  <c r="EX227" i="5" s="1"/>
  <c r="EX228" i="5" s="1"/>
  <c r="EX229" i="5" s="1"/>
  <c r="EX230" i="5" s="1"/>
  <c r="EX231" i="5" s="1"/>
  <c r="EX232" i="5" s="1"/>
  <c r="EX233" i="5" s="1"/>
  <c r="EX234" i="5" s="1"/>
  <c r="EX235" i="5" s="1"/>
  <c r="EX236" i="5" s="1"/>
  <c r="EX237" i="5" s="1"/>
  <c r="EX238" i="5" s="1"/>
  <c r="EX239" i="5" s="1"/>
  <c r="EX240" i="5" s="1"/>
  <c r="EX241" i="5" s="1"/>
  <c r="EX242" i="5" s="1"/>
  <c r="EX243" i="5" s="1"/>
  <c r="EX244" i="5" s="1"/>
  <c r="EX245" i="5" s="1"/>
  <c r="EX246" i="5" s="1"/>
  <c r="EX247" i="5" s="1"/>
  <c r="EX248" i="5" s="1"/>
  <c r="EX249" i="5" s="1"/>
  <c r="EX250" i="5" s="1"/>
  <c r="EX251" i="5" s="1"/>
  <c r="EX252" i="5" s="1"/>
  <c r="EX253" i="5" s="1"/>
  <c r="EX254" i="5" s="1"/>
  <c r="EX255" i="5" s="1"/>
  <c r="EX256" i="5" s="1"/>
  <c r="EX257" i="5" s="1"/>
  <c r="EX258" i="5" s="1"/>
  <c r="EX259" i="5" s="1"/>
  <c r="EX260" i="5" s="1"/>
  <c r="EX261" i="5" s="1"/>
  <c r="EX262" i="5" s="1"/>
  <c r="EX263" i="5" s="1"/>
  <c r="EX264" i="5" s="1"/>
  <c r="EX265" i="5" s="1"/>
  <c r="EX266" i="5" s="1"/>
  <c r="EX267" i="5" s="1"/>
  <c r="EX268" i="5" s="1"/>
  <c r="EX269" i="5" s="1"/>
  <c r="EX270" i="5" s="1"/>
  <c r="EX271" i="5" s="1"/>
  <c r="EX272" i="5" s="1"/>
  <c r="EX273" i="5" s="1"/>
  <c r="EX274" i="5" s="1"/>
  <c r="EX275" i="5" s="1"/>
  <c r="EX276" i="5" s="1"/>
  <c r="EX277" i="5" s="1"/>
  <c r="EX278" i="5" s="1"/>
  <c r="EX279" i="5" s="1"/>
  <c r="EX280" i="5" s="1"/>
  <c r="EX281" i="5" s="1"/>
  <c r="EX282" i="5" s="1"/>
  <c r="EX283" i="5" s="1"/>
  <c r="EX284" i="5" s="1"/>
  <c r="EX285" i="5" s="1"/>
  <c r="EX286" i="5" s="1"/>
  <c r="EX287" i="5" s="1"/>
  <c r="EX288" i="5" s="1"/>
  <c r="EX289" i="5" s="1"/>
  <c r="EX290" i="5" s="1"/>
  <c r="EX291" i="5" s="1"/>
  <c r="EX292" i="5" s="1"/>
  <c r="EX293" i="5" s="1"/>
  <c r="EX294" i="5" s="1"/>
  <c r="EX295" i="5" s="1"/>
  <c r="EX296" i="5" s="1"/>
  <c r="EX297" i="5" s="1"/>
  <c r="EX298" i="5" s="1"/>
  <c r="EX299" i="5" s="1"/>
  <c r="EX300" i="5" s="1"/>
  <c r="EX301" i="5" s="1"/>
  <c r="EX302" i="5" s="1"/>
  <c r="EX303" i="5" s="1"/>
  <c r="EX304" i="5" s="1"/>
  <c r="EX305" i="5" s="1"/>
  <c r="EX306" i="5" s="1"/>
  <c r="EX307" i="5" s="1"/>
  <c r="EX308" i="5" s="1"/>
  <c r="EX309" i="5" s="1"/>
  <c r="EX310" i="5" s="1"/>
  <c r="EX311" i="5" s="1"/>
  <c r="EX312" i="5" s="1"/>
  <c r="EX313" i="5" s="1"/>
  <c r="EX314" i="5" s="1"/>
  <c r="EX315" i="5" s="1"/>
  <c r="EX316" i="5" s="1"/>
  <c r="EX317" i="5" s="1"/>
  <c r="EX318" i="5" s="1"/>
  <c r="EX319" i="5" s="1"/>
  <c r="EX320" i="5" s="1"/>
  <c r="EX321" i="5" s="1"/>
  <c r="EX322" i="5" s="1"/>
  <c r="EX323" i="5" s="1"/>
  <c r="EX324" i="5" s="1"/>
  <c r="EX325" i="5" s="1"/>
  <c r="EX326" i="5" s="1"/>
  <c r="EX327" i="5" s="1"/>
  <c r="EX328" i="5" s="1"/>
  <c r="EX329" i="5" s="1"/>
  <c r="EX330" i="5" s="1"/>
  <c r="EX331" i="5" s="1"/>
  <c r="EX332" i="5" s="1"/>
  <c r="EX333" i="5" s="1"/>
  <c r="EX334" i="5" s="1"/>
  <c r="EP36" i="5"/>
  <c r="EP37" i="5" s="1"/>
  <c r="EP38" i="5" s="1"/>
  <c r="EP39" i="5" s="1"/>
  <c r="EP40" i="5" s="1"/>
  <c r="EP41" i="5" s="1"/>
  <c r="EP42" i="5" s="1"/>
  <c r="EP43" i="5" s="1"/>
  <c r="EP44" i="5" s="1"/>
  <c r="EP45" i="5" s="1"/>
  <c r="EP46" i="5" s="1"/>
  <c r="EP47" i="5" s="1"/>
  <c r="EP48" i="5" s="1"/>
  <c r="EP49" i="5" s="1"/>
  <c r="EP50" i="5" s="1"/>
  <c r="EP51" i="5" s="1"/>
  <c r="EP52" i="5" s="1"/>
  <c r="EP53" i="5" s="1"/>
  <c r="EP54" i="5" s="1"/>
  <c r="EP55" i="5" s="1"/>
  <c r="EP56" i="5" s="1"/>
  <c r="EP57" i="5" s="1"/>
  <c r="EP58" i="5" s="1"/>
  <c r="EP59" i="5" s="1"/>
  <c r="EP60" i="5" s="1"/>
  <c r="EP61" i="5" s="1"/>
  <c r="EP62" i="5" s="1"/>
  <c r="EP63" i="5" s="1"/>
  <c r="EP64" i="5" s="1"/>
  <c r="EP65" i="5" s="1"/>
  <c r="EP66" i="5" s="1"/>
  <c r="EP67" i="5" s="1"/>
  <c r="EP68" i="5" s="1"/>
  <c r="EP69" i="5" s="1"/>
  <c r="EP70" i="5" s="1"/>
  <c r="EP71" i="5" s="1"/>
  <c r="EP72" i="5" s="1"/>
  <c r="EP73" i="5" s="1"/>
  <c r="EP74" i="5" s="1"/>
  <c r="EP75" i="5" s="1"/>
  <c r="EP76" i="5" s="1"/>
  <c r="EP77" i="5" s="1"/>
  <c r="EP78" i="5" s="1"/>
  <c r="EP79" i="5" s="1"/>
  <c r="EP80" i="5" s="1"/>
  <c r="EP81" i="5" s="1"/>
  <c r="EP82" i="5" s="1"/>
  <c r="EP83" i="5" s="1"/>
  <c r="EP84" i="5" s="1"/>
  <c r="EP85" i="5" s="1"/>
  <c r="EP86" i="5" s="1"/>
  <c r="EP87" i="5" s="1"/>
  <c r="EP88" i="5" s="1"/>
  <c r="EP89" i="5" s="1"/>
  <c r="EP90" i="5" s="1"/>
  <c r="EP91" i="5" s="1"/>
  <c r="EP92" i="5" s="1"/>
  <c r="EP93" i="5" s="1"/>
  <c r="EP94" i="5" s="1"/>
  <c r="EP95" i="5" s="1"/>
  <c r="EP96" i="5" s="1"/>
  <c r="EP97" i="5" s="1"/>
  <c r="EP98" i="5" s="1"/>
  <c r="EP99" i="5" s="1"/>
  <c r="EP100" i="5" s="1"/>
  <c r="EP101" i="5" s="1"/>
  <c r="EP102" i="5" s="1"/>
  <c r="EP103" i="5" s="1"/>
  <c r="EP104" i="5" s="1"/>
  <c r="EP105" i="5" s="1"/>
  <c r="EP106" i="5" s="1"/>
  <c r="EP107" i="5" s="1"/>
  <c r="EP108" i="5" s="1"/>
  <c r="EP109" i="5" s="1"/>
  <c r="EP110" i="5" s="1"/>
  <c r="EP111" i="5" s="1"/>
  <c r="EP112" i="5" s="1"/>
  <c r="EP113" i="5" s="1"/>
  <c r="EP114" i="5" s="1"/>
  <c r="EP115" i="5" s="1"/>
  <c r="EP116" i="5" s="1"/>
  <c r="EP117" i="5" s="1"/>
  <c r="EP118" i="5" s="1"/>
  <c r="EP119" i="5" s="1"/>
  <c r="EP120" i="5" s="1"/>
  <c r="EP121" i="5" s="1"/>
  <c r="EP122" i="5" s="1"/>
  <c r="EP123" i="5" s="1"/>
  <c r="EP124" i="5" s="1"/>
  <c r="EP125" i="5" s="1"/>
  <c r="EP126" i="5" s="1"/>
  <c r="EP127" i="5" s="1"/>
  <c r="EP128" i="5" s="1"/>
  <c r="EP129" i="5" s="1"/>
  <c r="EP130" i="5" s="1"/>
  <c r="EP131" i="5" s="1"/>
  <c r="EP132" i="5" s="1"/>
  <c r="EP133" i="5" s="1"/>
  <c r="EP134" i="5" s="1"/>
  <c r="EP135" i="5" s="1"/>
  <c r="EP136" i="5" s="1"/>
  <c r="EP137" i="5" s="1"/>
  <c r="EP138" i="5" s="1"/>
  <c r="EP139" i="5" s="1"/>
  <c r="EP140" i="5" s="1"/>
  <c r="EP141" i="5" s="1"/>
  <c r="EP142" i="5" s="1"/>
  <c r="EP143" i="5" s="1"/>
  <c r="EP144" i="5" s="1"/>
  <c r="EP145" i="5" s="1"/>
  <c r="EP146" i="5" s="1"/>
  <c r="EP147" i="5" s="1"/>
  <c r="EP148" i="5" s="1"/>
  <c r="EP149" i="5" s="1"/>
  <c r="EP150" i="5" s="1"/>
  <c r="EP151" i="5" s="1"/>
  <c r="EP152" i="5" s="1"/>
  <c r="EP153" i="5" s="1"/>
  <c r="EP154" i="5" s="1"/>
  <c r="EP155" i="5" s="1"/>
  <c r="EP156" i="5" s="1"/>
  <c r="EP157" i="5" s="1"/>
  <c r="EP158" i="5" s="1"/>
  <c r="EP159" i="5" s="1"/>
  <c r="EP160" i="5" s="1"/>
  <c r="EP161" i="5" s="1"/>
  <c r="EP162" i="5" s="1"/>
  <c r="EP163" i="5" s="1"/>
  <c r="EP164" i="5" s="1"/>
  <c r="EP165" i="5" s="1"/>
  <c r="EP166" i="5" s="1"/>
  <c r="EP167" i="5" s="1"/>
  <c r="EP168" i="5" s="1"/>
  <c r="EP169" i="5" s="1"/>
  <c r="EP170" i="5" s="1"/>
  <c r="EP171" i="5" s="1"/>
  <c r="EP172" i="5" s="1"/>
  <c r="EP173" i="5" s="1"/>
  <c r="EP174" i="5" s="1"/>
  <c r="EP175" i="5" s="1"/>
  <c r="EP176" i="5" s="1"/>
  <c r="EP177" i="5" s="1"/>
  <c r="EP178" i="5" s="1"/>
  <c r="EP179" i="5" s="1"/>
  <c r="EP180" i="5" s="1"/>
  <c r="EP181" i="5" s="1"/>
  <c r="EP182" i="5" s="1"/>
  <c r="EP183" i="5" s="1"/>
  <c r="EP184" i="5" s="1"/>
  <c r="EP185" i="5" s="1"/>
  <c r="EP186" i="5" s="1"/>
  <c r="EP187" i="5" s="1"/>
  <c r="EP188" i="5" s="1"/>
  <c r="EP189" i="5" s="1"/>
  <c r="EP190" i="5" s="1"/>
  <c r="EP191" i="5" s="1"/>
  <c r="EP192" i="5" s="1"/>
  <c r="EP193" i="5" s="1"/>
  <c r="EP194" i="5" s="1"/>
  <c r="EP195" i="5" s="1"/>
  <c r="EP196" i="5" s="1"/>
  <c r="EP197" i="5" s="1"/>
  <c r="EP198" i="5" s="1"/>
  <c r="EP199" i="5" s="1"/>
  <c r="EP200" i="5" s="1"/>
  <c r="EP201" i="5" s="1"/>
  <c r="EP202" i="5" s="1"/>
  <c r="EP203" i="5" s="1"/>
  <c r="EP204" i="5" s="1"/>
  <c r="EP205" i="5" s="1"/>
  <c r="EP206" i="5" s="1"/>
  <c r="EP207" i="5" s="1"/>
  <c r="EP208" i="5" s="1"/>
  <c r="EP209" i="5" s="1"/>
  <c r="EP210" i="5" s="1"/>
  <c r="EP211" i="5" s="1"/>
  <c r="EP212" i="5" s="1"/>
  <c r="EP213" i="5" s="1"/>
  <c r="EP214" i="5" s="1"/>
  <c r="EP215" i="5" s="1"/>
  <c r="EP216" i="5" s="1"/>
  <c r="EP217" i="5" s="1"/>
  <c r="EP218" i="5" s="1"/>
  <c r="EP219" i="5" s="1"/>
  <c r="EP220" i="5" s="1"/>
  <c r="EP221" i="5" s="1"/>
  <c r="EP222" i="5" s="1"/>
  <c r="EP223" i="5" s="1"/>
  <c r="EP224" i="5" s="1"/>
  <c r="EP225" i="5" s="1"/>
  <c r="EP226" i="5" s="1"/>
  <c r="EP227" i="5" s="1"/>
  <c r="EP228" i="5" s="1"/>
  <c r="EP229" i="5" s="1"/>
  <c r="EP230" i="5" s="1"/>
  <c r="EP231" i="5" s="1"/>
  <c r="EP232" i="5" s="1"/>
  <c r="EP233" i="5" s="1"/>
  <c r="EP234" i="5" s="1"/>
  <c r="EP235" i="5" s="1"/>
  <c r="EP236" i="5" s="1"/>
  <c r="EP237" i="5" s="1"/>
  <c r="EP238" i="5" s="1"/>
  <c r="EP239" i="5" s="1"/>
  <c r="EP240" i="5" s="1"/>
  <c r="EP241" i="5" s="1"/>
  <c r="EP242" i="5" s="1"/>
  <c r="EP243" i="5" s="1"/>
  <c r="EP244" i="5" s="1"/>
  <c r="EP245" i="5" s="1"/>
  <c r="EP246" i="5" s="1"/>
  <c r="EP247" i="5" s="1"/>
  <c r="EP248" i="5" s="1"/>
  <c r="EP249" i="5" s="1"/>
  <c r="EP250" i="5" s="1"/>
  <c r="EP251" i="5" s="1"/>
  <c r="EP252" i="5" s="1"/>
  <c r="EP253" i="5" s="1"/>
  <c r="EP254" i="5" s="1"/>
  <c r="EP255" i="5" s="1"/>
  <c r="EP256" i="5" s="1"/>
  <c r="EP257" i="5" s="1"/>
  <c r="EP258" i="5" s="1"/>
  <c r="EP259" i="5" s="1"/>
  <c r="EP260" i="5" s="1"/>
  <c r="EP261" i="5" s="1"/>
  <c r="EP262" i="5" s="1"/>
  <c r="EP263" i="5" s="1"/>
  <c r="EP264" i="5" s="1"/>
  <c r="EP265" i="5" s="1"/>
  <c r="EP266" i="5" s="1"/>
  <c r="EP267" i="5" s="1"/>
  <c r="EP268" i="5" s="1"/>
  <c r="EP269" i="5" s="1"/>
  <c r="EP270" i="5" s="1"/>
  <c r="EP271" i="5" s="1"/>
  <c r="EP272" i="5" s="1"/>
  <c r="EP273" i="5" s="1"/>
  <c r="EP274" i="5" s="1"/>
  <c r="EP275" i="5" s="1"/>
  <c r="EP276" i="5" s="1"/>
  <c r="EP277" i="5" s="1"/>
  <c r="EP278" i="5" s="1"/>
  <c r="EP279" i="5" s="1"/>
  <c r="EP280" i="5" s="1"/>
  <c r="EP281" i="5" s="1"/>
  <c r="EP282" i="5" s="1"/>
  <c r="EP283" i="5" s="1"/>
  <c r="EP284" i="5" s="1"/>
  <c r="EP285" i="5" s="1"/>
  <c r="EP286" i="5" s="1"/>
  <c r="EP287" i="5" s="1"/>
  <c r="EP288" i="5" s="1"/>
  <c r="EP289" i="5" s="1"/>
  <c r="EP290" i="5" s="1"/>
  <c r="EP291" i="5" s="1"/>
  <c r="EP292" i="5" s="1"/>
  <c r="EP293" i="5" s="1"/>
  <c r="EP294" i="5" s="1"/>
  <c r="EP295" i="5" s="1"/>
  <c r="EP296" i="5" s="1"/>
  <c r="EP297" i="5" s="1"/>
  <c r="EP298" i="5" s="1"/>
  <c r="EP299" i="5" s="1"/>
  <c r="EP300" i="5" s="1"/>
  <c r="EP301" i="5" s="1"/>
  <c r="EP302" i="5" s="1"/>
  <c r="EP303" i="5" s="1"/>
  <c r="EP304" i="5" s="1"/>
  <c r="EP305" i="5" s="1"/>
  <c r="EP306" i="5" s="1"/>
  <c r="EP307" i="5" s="1"/>
  <c r="EP308" i="5" s="1"/>
  <c r="EP309" i="5" s="1"/>
  <c r="EP310" i="5" s="1"/>
  <c r="EP311" i="5" s="1"/>
  <c r="EP312" i="5" s="1"/>
  <c r="EP313" i="5" s="1"/>
  <c r="EP314" i="5" s="1"/>
  <c r="EP315" i="5" s="1"/>
  <c r="EP316" i="5" s="1"/>
  <c r="EP317" i="5" s="1"/>
  <c r="EP318" i="5" s="1"/>
  <c r="EP319" i="5" s="1"/>
  <c r="EP320" i="5" s="1"/>
  <c r="EP321" i="5" s="1"/>
  <c r="EP322" i="5" s="1"/>
  <c r="EP323" i="5" s="1"/>
  <c r="EP324" i="5" s="1"/>
  <c r="EP325" i="5" s="1"/>
  <c r="EP326" i="5" s="1"/>
  <c r="EP327" i="5" s="1"/>
  <c r="EP328" i="5" s="1"/>
  <c r="EP329" i="5" s="1"/>
  <c r="EP330" i="5" s="1"/>
  <c r="EP331" i="5" s="1"/>
  <c r="EP332" i="5" s="1"/>
  <c r="EP333" i="5" s="1"/>
  <c r="EP334" i="5" s="1"/>
  <c r="EH36" i="5"/>
  <c r="EH37" i="5" s="1"/>
  <c r="EH38" i="5" s="1"/>
  <c r="EH39" i="5" s="1"/>
  <c r="EH40" i="5" s="1"/>
  <c r="EH41" i="5" s="1"/>
  <c r="EH42" i="5" s="1"/>
  <c r="EH43" i="5" s="1"/>
  <c r="EH44" i="5" s="1"/>
  <c r="EH45" i="5" s="1"/>
  <c r="EH46" i="5" s="1"/>
  <c r="EH47" i="5" s="1"/>
  <c r="EH48" i="5" s="1"/>
  <c r="EH49" i="5" s="1"/>
  <c r="EH50" i="5" s="1"/>
  <c r="EH51" i="5" s="1"/>
  <c r="EH52" i="5" s="1"/>
  <c r="EH53" i="5" s="1"/>
  <c r="EH54" i="5" s="1"/>
  <c r="EH55" i="5" s="1"/>
  <c r="EH56" i="5" s="1"/>
  <c r="EH57" i="5" s="1"/>
  <c r="EH58" i="5" s="1"/>
  <c r="EH59" i="5" s="1"/>
  <c r="EH60" i="5" s="1"/>
  <c r="EH61" i="5" s="1"/>
  <c r="EH62" i="5" s="1"/>
  <c r="EH63" i="5" s="1"/>
  <c r="EH64" i="5" s="1"/>
  <c r="EH65" i="5" s="1"/>
  <c r="EH66" i="5" s="1"/>
  <c r="EH67" i="5" s="1"/>
  <c r="EH68" i="5" s="1"/>
  <c r="EH69" i="5" s="1"/>
  <c r="EH70" i="5" s="1"/>
  <c r="EH71" i="5" s="1"/>
  <c r="EH72" i="5" s="1"/>
  <c r="EH73" i="5" s="1"/>
  <c r="EH74" i="5" s="1"/>
  <c r="EH75" i="5" s="1"/>
  <c r="EH76" i="5" s="1"/>
  <c r="EH77" i="5" s="1"/>
  <c r="EH78" i="5" s="1"/>
  <c r="EH79" i="5" s="1"/>
  <c r="EH80" i="5" s="1"/>
  <c r="EH81" i="5" s="1"/>
  <c r="EH82" i="5" s="1"/>
  <c r="EH83" i="5" s="1"/>
  <c r="EH84" i="5" s="1"/>
  <c r="EH85" i="5" s="1"/>
  <c r="EH86" i="5" s="1"/>
  <c r="EH87" i="5" s="1"/>
  <c r="EH88" i="5" s="1"/>
  <c r="EH89" i="5" s="1"/>
  <c r="EH90" i="5" s="1"/>
  <c r="EH91" i="5" s="1"/>
  <c r="EH92" i="5" s="1"/>
  <c r="EH93" i="5" s="1"/>
  <c r="EH94" i="5" s="1"/>
  <c r="EH95" i="5" s="1"/>
  <c r="EH96" i="5" s="1"/>
  <c r="EH97" i="5" s="1"/>
  <c r="EH98" i="5" s="1"/>
  <c r="EH99" i="5" s="1"/>
  <c r="EH100" i="5" s="1"/>
  <c r="EH101" i="5" s="1"/>
  <c r="EH102" i="5" s="1"/>
  <c r="EH103" i="5" s="1"/>
  <c r="EH104" i="5" s="1"/>
  <c r="EH105" i="5" s="1"/>
  <c r="EH106" i="5" s="1"/>
  <c r="EH107" i="5" s="1"/>
  <c r="EH108" i="5" s="1"/>
  <c r="EH109" i="5" s="1"/>
  <c r="EH110" i="5" s="1"/>
  <c r="EH111" i="5" s="1"/>
  <c r="EH112" i="5" s="1"/>
  <c r="EH113" i="5" s="1"/>
  <c r="EH114" i="5" s="1"/>
  <c r="EH115" i="5" s="1"/>
  <c r="EH116" i="5" s="1"/>
  <c r="EH117" i="5" s="1"/>
  <c r="EH118" i="5" s="1"/>
  <c r="EH119" i="5" s="1"/>
  <c r="EH120" i="5" s="1"/>
  <c r="EH121" i="5" s="1"/>
  <c r="EH122" i="5" s="1"/>
  <c r="EH123" i="5" s="1"/>
  <c r="EH124" i="5" s="1"/>
  <c r="EH125" i="5" s="1"/>
  <c r="EH126" i="5" s="1"/>
  <c r="EH127" i="5" s="1"/>
  <c r="EH128" i="5" s="1"/>
  <c r="EH129" i="5" s="1"/>
  <c r="EH130" i="5" s="1"/>
  <c r="EH131" i="5" s="1"/>
  <c r="EH132" i="5" s="1"/>
  <c r="EH133" i="5" s="1"/>
  <c r="EH134" i="5" s="1"/>
  <c r="EH135" i="5" s="1"/>
  <c r="EH136" i="5" s="1"/>
  <c r="EH137" i="5" s="1"/>
  <c r="EH138" i="5" s="1"/>
  <c r="EH139" i="5" s="1"/>
  <c r="EH140" i="5" s="1"/>
  <c r="EH141" i="5" s="1"/>
  <c r="EH142" i="5" s="1"/>
  <c r="EH143" i="5" s="1"/>
  <c r="EH144" i="5" s="1"/>
  <c r="EH145" i="5" s="1"/>
  <c r="EH146" i="5" s="1"/>
  <c r="EH147" i="5" s="1"/>
  <c r="EH148" i="5" s="1"/>
  <c r="EH149" i="5" s="1"/>
  <c r="EH150" i="5" s="1"/>
  <c r="EH151" i="5" s="1"/>
  <c r="EH152" i="5" s="1"/>
  <c r="EH153" i="5" s="1"/>
  <c r="EH154" i="5" s="1"/>
  <c r="EH155" i="5" s="1"/>
  <c r="EH156" i="5" s="1"/>
  <c r="EH157" i="5" s="1"/>
  <c r="EH158" i="5" s="1"/>
  <c r="EH159" i="5" s="1"/>
  <c r="EH160" i="5" s="1"/>
  <c r="EH161" i="5" s="1"/>
  <c r="EH162" i="5" s="1"/>
  <c r="EH163" i="5" s="1"/>
  <c r="EH164" i="5" s="1"/>
  <c r="EH165" i="5" s="1"/>
  <c r="EH166" i="5" s="1"/>
  <c r="EH167" i="5" s="1"/>
  <c r="EH168" i="5" s="1"/>
  <c r="EH169" i="5" s="1"/>
  <c r="EH170" i="5" s="1"/>
  <c r="EH171" i="5" s="1"/>
  <c r="EH172" i="5" s="1"/>
  <c r="EH173" i="5" s="1"/>
  <c r="EH174" i="5" s="1"/>
  <c r="EH175" i="5" s="1"/>
  <c r="EH176" i="5" s="1"/>
  <c r="EH177" i="5" s="1"/>
  <c r="EH178" i="5" s="1"/>
  <c r="EH179" i="5" s="1"/>
  <c r="EH180" i="5" s="1"/>
  <c r="EH181" i="5" s="1"/>
  <c r="EH182" i="5" s="1"/>
  <c r="EH183" i="5" s="1"/>
  <c r="EH184" i="5" s="1"/>
  <c r="EH185" i="5" s="1"/>
  <c r="EH186" i="5" s="1"/>
  <c r="EH187" i="5" s="1"/>
  <c r="EH188" i="5" s="1"/>
  <c r="EH189" i="5" s="1"/>
  <c r="EH190" i="5" s="1"/>
  <c r="EH191" i="5" s="1"/>
  <c r="EH192" i="5" s="1"/>
  <c r="EH193" i="5" s="1"/>
  <c r="EH194" i="5" s="1"/>
  <c r="EH195" i="5" s="1"/>
  <c r="EH196" i="5" s="1"/>
  <c r="EH197" i="5" s="1"/>
  <c r="EH198" i="5" s="1"/>
  <c r="EH199" i="5" s="1"/>
  <c r="EH200" i="5" s="1"/>
  <c r="EH201" i="5" s="1"/>
  <c r="EH202" i="5" s="1"/>
  <c r="EH203" i="5" s="1"/>
  <c r="EH204" i="5" s="1"/>
  <c r="EH205" i="5" s="1"/>
  <c r="EH206" i="5" s="1"/>
  <c r="EH207" i="5" s="1"/>
  <c r="EH208" i="5" s="1"/>
  <c r="EH209" i="5" s="1"/>
  <c r="EH210" i="5" s="1"/>
  <c r="EH211" i="5" s="1"/>
  <c r="EH212" i="5" s="1"/>
  <c r="EH213" i="5" s="1"/>
  <c r="EH214" i="5" s="1"/>
  <c r="EH215" i="5" s="1"/>
  <c r="EH216" i="5" s="1"/>
  <c r="EH217" i="5" s="1"/>
  <c r="EH218" i="5" s="1"/>
  <c r="EH219" i="5" s="1"/>
  <c r="EH220" i="5" s="1"/>
  <c r="EH221" i="5" s="1"/>
  <c r="EH222" i="5" s="1"/>
  <c r="EH223" i="5" s="1"/>
  <c r="EH224" i="5" s="1"/>
  <c r="EH225" i="5" s="1"/>
  <c r="EH226" i="5" s="1"/>
  <c r="EH227" i="5" s="1"/>
  <c r="EH228" i="5" s="1"/>
  <c r="EH229" i="5" s="1"/>
  <c r="EH230" i="5" s="1"/>
  <c r="EH231" i="5" s="1"/>
  <c r="EH232" i="5" s="1"/>
  <c r="EH233" i="5" s="1"/>
  <c r="EH234" i="5" s="1"/>
  <c r="EH235" i="5" s="1"/>
  <c r="EH236" i="5" s="1"/>
  <c r="EH237" i="5" s="1"/>
  <c r="EH238" i="5" s="1"/>
  <c r="EH239" i="5" s="1"/>
  <c r="EH240" i="5" s="1"/>
  <c r="EH241" i="5" s="1"/>
  <c r="EH242" i="5" s="1"/>
  <c r="EH243" i="5" s="1"/>
  <c r="EH244" i="5" s="1"/>
  <c r="EH245" i="5" s="1"/>
  <c r="EH246" i="5" s="1"/>
  <c r="EH247" i="5" s="1"/>
  <c r="EH248" i="5" s="1"/>
  <c r="EH249" i="5" s="1"/>
  <c r="EH250" i="5" s="1"/>
  <c r="EH251" i="5" s="1"/>
  <c r="EH252" i="5" s="1"/>
  <c r="EH253" i="5" s="1"/>
  <c r="EH254" i="5" s="1"/>
  <c r="EH255" i="5" s="1"/>
  <c r="EH256" i="5" s="1"/>
  <c r="EH257" i="5" s="1"/>
  <c r="EH258" i="5" s="1"/>
  <c r="EH259" i="5" s="1"/>
  <c r="EH260" i="5" s="1"/>
  <c r="EH261" i="5" s="1"/>
  <c r="EH262" i="5" s="1"/>
  <c r="EH263" i="5" s="1"/>
  <c r="EH264" i="5" s="1"/>
  <c r="EH265" i="5" s="1"/>
  <c r="EH266" i="5" s="1"/>
  <c r="EH267" i="5" s="1"/>
  <c r="EH268" i="5" s="1"/>
  <c r="EH269" i="5" s="1"/>
  <c r="EH270" i="5" s="1"/>
  <c r="EH271" i="5" s="1"/>
  <c r="EH272" i="5" s="1"/>
  <c r="EH273" i="5" s="1"/>
  <c r="EH274" i="5" s="1"/>
  <c r="EH275" i="5" s="1"/>
  <c r="EH276" i="5" s="1"/>
  <c r="EH277" i="5" s="1"/>
  <c r="EH278" i="5" s="1"/>
  <c r="EH279" i="5" s="1"/>
  <c r="EH280" i="5" s="1"/>
  <c r="EH281" i="5" s="1"/>
  <c r="EH282" i="5" s="1"/>
  <c r="EH283" i="5" s="1"/>
  <c r="EH284" i="5" s="1"/>
  <c r="EH285" i="5" s="1"/>
  <c r="EH286" i="5" s="1"/>
  <c r="EH287" i="5" s="1"/>
  <c r="EH288" i="5" s="1"/>
  <c r="EH289" i="5" s="1"/>
  <c r="EH290" i="5" s="1"/>
  <c r="EH291" i="5" s="1"/>
  <c r="EH292" i="5" s="1"/>
  <c r="EH293" i="5" s="1"/>
  <c r="EH294" i="5" s="1"/>
  <c r="EH295" i="5" s="1"/>
  <c r="EH296" i="5" s="1"/>
  <c r="EH297" i="5" s="1"/>
  <c r="EH298" i="5" s="1"/>
  <c r="EH299" i="5" s="1"/>
  <c r="EH300" i="5" s="1"/>
  <c r="EH301" i="5" s="1"/>
  <c r="EH302" i="5" s="1"/>
  <c r="EH303" i="5" s="1"/>
  <c r="EH304" i="5" s="1"/>
  <c r="EH305" i="5" s="1"/>
  <c r="EH306" i="5" s="1"/>
  <c r="EH307" i="5" s="1"/>
  <c r="EH308" i="5" s="1"/>
  <c r="EH309" i="5" s="1"/>
  <c r="EH310" i="5" s="1"/>
  <c r="EH311" i="5" s="1"/>
  <c r="EH312" i="5" s="1"/>
  <c r="EH313" i="5" s="1"/>
  <c r="EH314" i="5" s="1"/>
  <c r="EH315" i="5" s="1"/>
  <c r="EH316" i="5" s="1"/>
  <c r="EH317" i="5" s="1"/>
  <c r="EH318" i="5" s="1"/>
  <c r="EH319" i="5" s="1"/>
  <c r="EH320" i="5" s="1"/>
  <c r="EH321" i="5" s="1"/>
  <c r="EH322" i="5" s="1"/>
  <c r="EH323" i="5" s="1"/>
  <c r="EH324" i="5" s="1"/>
  <c r="EH325" i="5" s="1"/>
  <c r="EH326" i="5" s="1"/>
  <c r="EH327" i="5" s="1"/>
  <c r="EH328" i="5" s="1"/>
  <c r="EH329" i="5" s="1"/>
  <c r="EH330" i="5" s="1"/>
  <c r="EH331" i="5" s="1"/>
  <c r="EH332" i="5" s="1"/>
  <c r="EH333" i="5" s="1"/>
  <c r="EH334" i="5" s="1"/>
  <c r="DZ36" i="5"/>
  <c r="DZ37" i="5" s="1"/>
  <c r="DZ38" i="5" s="1"/>
  <c r="DZ39" i="5" s="1"/>
  <c r="DZ40" i="5" s="1"/>
  <c r="DZ41" i="5" s="1"/>
  <c r="DZ42" i="5" s="1"/>
  <c r="DZ43" i="5" s="1"/>
  <c r="DZ44" i="5" s="1"/>
  <c r="DZ45" i="5" s="1"/>
  <c r="DZ46" i="5" s="1"/>
  <c r="DZ47" i="5" s="1"/>
  <c r="DZ48" i="5" s="1"/>
  <c r="DZ49" i="5" s="1"/>
  <c r="DZ50" i="5" s="1"/>
  <c r="DZ51" i="5" s="1"/>
  <c r="DZ52" i="5" s="1"/>
  <c r="DZ53" i="5" s="1"/>
  <c r="DZ54" i="5" s="1"/>
  <c r="DZ55" i="5" s="1"/>
  <c r="DZ56" i="5" s="1"/>
  <c r="DZ57" i="5" s="1"/>
  <c r="DZ58" i="5" s="1"/>
  <c r="DZ59" i="5" s="1"/>
  <c r="DZ60" i="5" s="1"/>
  <c r="DZ61" i="5" s="1"/>
  <c r="DZ62" i="5" s="1"/>
  <c r="DZ63" i="5" s="1"/>
  <c r="DZ64" i="5" s="1"/>
  <c r="DZ65" i="5" s="1"/>
  <c r="DZ66" i="5" s="1"/>
  <c r="DZ67" i="5" s="1"/>
  <c r="DZ68" i="5" s="1"/>
  <c r="DZ69" i="5" s="1"/>
  <c r="DZ70" i="5" s="1"/>
  <c r="DZ71" i="5" s="1"/>
  <c r="DZ72" i="5" s="1"/>
  <c r="DZ73" i="5" s="1"/>
  <c r="DZ74" i="5" s="1"/>
  <c r="DZ75" i="5" s="1"/>
  <c r="DZ76" i="5" s="1"/>
  <c r="DZ77" i="5" s="1"/>
  <c r="DZ78" i="5" s="1"/>
  <c r="DZ79" i="5" s="1"/>
  <c r="DZ80" i="5" s="1"/>
  <c r="DZ81" i="5" s="1"/>
  <c r="DZ82" i="5" s="1"/>
  <c r="DZ83" i="5" s="1"/>
  <c r="DZ84" i="5" s="1"/>
  <c r="DZ85" i="5" s="1"/>
  <c r="DZ86" i="5" s="1"/>
  <c r="DZ87" i="5" s="1"/>
  <c r="DZ88" i="5" s="1"/>
  <c r="DZ89" i="5" s="1"/>
  <c r="DZ90" i="5" s="1"/>
  <c r="DZ91" i="5" s="1"/>
  <c r="DZ92" i="5" s="1"/>
  <c r="DZ93" i="5" s="1"/>
  <c r="DZ94" i="5" s="1"/>
  <c r="DZ95" i="5" s="1"/>
  <c r="DZ96" i="5" s="1"/>
  <c r="DZ97" i="5" s="1"/>
  <c r="DZ98" i="5" s="1"/>
  <c r="DZ99" i="5" s="1"/>
  <c r="DZ100" i="5" s="1"/>
  <c r="DZ101" i="5" s="1"/>
  <c r="DZ102" i="5" s="1"/>
  <c r="DZ103" i="5" s="1"/>
  <c r="DZ104" i="5" s="1"/>
  <c r="DZ105" i="5" s="1"/>
  <c r="DZ106" i="5" s="1"/>
  <c r="DZ107" i="5" s="1"/>
  <c r="DZ108" i="5" s="1"/>
  <c r="DZ109" i="5" s="1"/>
  <c r="DZ110" i="5" s="1"/>
  <c r="DZ111" i="5" s="1"/>
  <c r="DZ112" i="5" s="1"/>
  <c r="DZ113" i="5" s="1"/>
  <c r="DZ114" i="5" s="1"/>
  <c r="DZ115" i="5" s="1"/>
  <c r="DZ116" i="5" s="1"/>
  <c r="DZ117" i="5" s="1"/>
  <c r="DZ118" i="5" s="1"/>
  <c r="DZ119" i="5" s="1"/>
  <c r="DZ120" i="5" s="1"/>
  <c r="DZ121" i="5" s="1"/>
  <c r="DZ122" i="5" s="1"/>
  <c r="DZ123" i="5" s="1"/>
  <c r="DZ124" i="5" s="1"/>
  <c r="DZ125" i="5" s="1"/>
  <c r="DZ126" i="5" s="1"/>
  <c r="DZ127" i="5" s="1"/>
  <c r="DZ128" i="5" s="1"/>
  <c r="DZ129" i="5" s="1"/>
  <c r="DZ130" i="5" s="1"/>
  <c r="DZ131" i="5" s="1"/>
  <c r="DZ132" i="5" s="1"/>
  <c r="DZ133" i="5" s="1"/>
  <c r="DZ134" i="5" s="1"/>
  <c r="DZ135" i="5" s="1"/>
  <c r="DZ136" i="5" s="1"/>
  <c r="DZ137" i="5" s="1"/>
  <c r="DZ138" i="5" s="1"/>
  <c r="DZ139" i="5" s="1"/>
  <c r="DZ140" i="5" s="1"/>
  <c r="DZ141" i="5" s="1"/>
  <c r="DZ142" i="5" s="1"/>
  <c r="DZ143" i="5" s="1"/>
  <c r="DZ144" i="5" s="1"/>
  <c r="DZ145" i="5" s="1"/>
  <c r="DZ146" i="5" s="1"/>
  <c r="DZ147" i="5" s="1"/>
  <c r="DZ148" i="5" s="1"/>
  <c r="DZ149" i="5" s="1"/>
  <c r="DZ150" i="5" s="1"/>
  <c r="DZ151" i="5" s="1"/>
  <c r="DZ152" i="5" s="1"/>
  <c r="DZ153" i="5" s="1"/>
  <c r="DZ154" i="5" s="1"/>
  <c r="DZ155" i="5" s="1"/>
  <c r="DZ156" i="5" s="1"/>
  <c r="DZ157" i="5" s="1"/>
  <c r="DZ158" i="5" s="1"/>
  <c r="DZ159" i="5" s="1"/>
  <c r="DZ160" i="5" s="1"/>
  <c r="DZ161" i="5" s="1"/>
  <c r="DZ162" i="5" s="1"/>
  <c r="DZ163" i="5" s="1"/>
  <c r="DZ164" i="5" s="1"/>
  <c r="DZ165" i="5" s="1"/>
  <c r="DZ166" i="5" s="1"/>
  <c r="DZ167" i="5" s="1"/>
  <c r="DZ168" i="5" s="1"/>
  <c r="DZ169" i="5" s="1"/>
  <c r="DZ170" i="5" s="1"/>
  <c r="DZ171" i="5" s="1"/>
  <c r="DZ172" i="5" s="1"/>
  <c r="DZ173" i="5" s="1"/>
  <c r="DZ174" i="5" s="1"/>
  <c r="DZ175" i="5" s="1"/>
  <c r="DZ176" i="5" s="1"/>
  <c r="DZ177" i="5" s="1"/>
  <c r="DZ178" i="5" s="1"/>
  <c r="DZ179" i="5" s="1"/>
  <c r="DZ180" i="5" s="1"/>
  <c r="DZ181" i="5" s="1"/>
  <c r="DZ182" i="5" s="1"/>
  <c r="DZ183" i="5" s="1"/>
  <c r="DZ184" i="5" s="1"/>
  <c r="DZ185" i="5" s="1"/>
  <c r="DZ186" i="5" s="1"/>
  <c r="DZ187" i="5" s="1"/>
  <c r="DZ188" i="5" s="1"/>
  <c r="DZ189" i="5" s="1"/>
  <c r="DZ190" i="5" s="1"/>
  <c r="DZ191" i="5" s="1"/>
  <c r="DZ192" i="5" s="1"/>
  <c r="DZ193" i="5" s="1"/>
  <c r="DZ194" i="5" s="1"/>
  <c r="DZ195" i="5" s="1"/>
  <c r="DZ196" i="5" s="1"/>
  <c r="DZ197" i="5" s="1"/>
  <c r="DZ198" i="5" s="1"/>
  <c r="DZ199" i="5" s="1"/>
  <c r="DZ200" i="5" s="1"/>
  <c r="DZ201" i="5" s="1"/>
  <c r="DZ202" i="5" s="1"/>
  <c r="DZ203" i="5" s="1"/>
  <c r="DZ204" i="5" s="1"/>
  <c r="DZ205" i="5" s="1"/>
  <c r="DZ206" i="5" s="1"/>
  <c r="DZ207" i="5" s="1"/>
  <c r="DZ208" i="5" s="1"/>
  <c r="DZ209" i="5" s="1"/>
  <c r="DZ210" i="5" s="1"/>
  <c r="DZ211" i="5" s="1"/>
  <c r="DZ212" i="5" s="1"/>
  <c r="DZ213" i="5" s="1"/>
  <c r="DZ214" i="5" s="1"/>
  <c r="DZ215" i="5" s="1"/>
  <c r="DZ216" i="5" s="1"/>
  <c r="DZ217" i="5" s="1"/>
  <c r="DZ218" i="5" s="1"/>
  <c r="DZ219" i="5" s="1"/>
  <c r="DZ220" i="5" s="1"/>
  <c r="DZ221" i="5" s="1"/>
  <c r="DZ222" i="5" s="1"/>
  <c r="DZ223" i="5" s="1"/>
  <c r="DZ224" i="5" s="1"/>
  <c r="DZ225" i="5" s="1"/>
  <c r="DZ226" i="5" s="1"/>
  <c r="DZ227" i="5" s="1"/>
  <c r="DZ228" i="5" s="1"/>
  <c r="DZ229" i="5" s="1"/>
  <c r="DZ230" i="5" s="1"/>
  <c r="DZ231" i="5" s="1"/>
  <c r="DZ232" i="5" s="1"/>
  <c r="DZ233" i="5" s="1"/>
  <c r="DZ234" i="5" s="1"/>
  <c r="DZ235" i="5" s="1"/>
  <c r="DZ236" i="5" s="1"/>
  <c r="DZ237" i="5" s="1"/>
  <c r="DZ238" i="5" s="1"/>
  <c r="DZ239" i="5" s="1"/>
  <c r="DZ240" i="5" s="1"/>
  <c r="DZ241" i="5" s="1"/>
  <c r="DZ242" i="5" s="1"/>
  <c r="DZ243" i="5" s="1"/>
  <c r="DZ244" i="5" s="1"/>
  <c r="DZ245" i="5" s="1"/>
  <c r="DZ246" i="5" s="1"/>
  <c r="DZ247" i="5" s="1"/>
  <c r="DZ248" i="5" s="1"/>
  <c r="DZ249" i="5" s="1"/>
  <c r="DZ250" i="5" s="1"/>
  <c r="DZ251" i="5" s="1"/>
  <c r="DZ252" i="5" s="1"/>
  <c r="DZ253" i="5" s="1"/>
  <c r="DZ254" i="5" s="1"/>
  <c r="DZ255" i="5" s="1"/>
  <c r="DZ256" i="5" s="1"/>
  <c r="DZ257" i="5" s="1"/>
  <c r="DZ258" i="5" s="1"/>
  <c r="DZ259" i="5" s="1"/>
  <c r="DZ260" i="5" s="1"/>
  <c r="DZ261" i="5" s="1"/>
  <c r="DZ262" i="5" s="1"/>
  <c r="DZ263" i="5" s="1"/>
  <c r="DZ264" i="5" s="1"/>
  <c r="DZ265" i="5" s="1"/>
  <c r="DZ266" i="5" s="1"/>
  <c r="DZ267" i="5" s="1"/>
  <c r="DZ268" i="5" s="1"/>
  <c r="DZ269" i="5" s="1"/>
  <c r="DZ270" i="5" s="1"/>
  <c r="DZ271" i="5" s="1"/>
  <c r="DZ272" i="5" s="1"/>
  <c r="DZ273" i="5" s="1"/>
  <c r="DZ274" i="5" s="1"/>
  <c r="DZ275" i="5" s="1"/>
  <c r="DZ276" i="5" s="1"/>
  <c r="DZ277" i="5" s="1"/>
  <c r="DZ278" i="5" s="1"/>
  <c r="DZ279" i="5" s="1"/>
  <c r="DZ280" i="5" s="1"/>
  <c r="DZ281" i="5" s="1"/>
  <c r="DZ282" i="5" s="1"/>
  <c r="DZ283" i="5" s="1"/>
  <c r="DZ284" i="5" s="1"/>
  <c r="DZ285" i="5" s="1"/>
  <c r="DZ286" i="5" s="1"/>
  <c r="DZ287" i="5" s="1"/>
  <c r="DZ288" i="5" s="1"/>
  <c r="DZ289" i="5" s="1"/>
  <c r="DZ290" i="5" s="1"/>
  <c r="DZ291" i="5" s="1"/>
  <c r="DZ292" i="5" s="1"/>
  <c r="DZ293" i="5" s="1"/>
  <c r="DZ294" i="5" s="1"/>
  <c r="DZ295" i="5" s="1"/>
  <c r="DZ296" i="5" s="1"/>
  <c r="DZ297" i="5" s="1"/>
  <c r="DZ298" i="5" s="1"/>
  <c r="DZ299" i="5" s="1"/>
  <c r="DZ300" i="5" s="1"/>
  <c r="DZ301" i="5" s="1"/>
  <c r="DZ302" i="5" s="1"/>
  <c r="DZ303" i="5" s="1"/>
  <c r="DZ304" i="5" s="1"/>
  <c r="DZ305" i="5" s="1"/>
  <c r="DZ306" i="5" s="1"/>
  <c r="DZ307" i="5" s="1"/>
  <c r="DZ308" i="5" s="1"/>
  <c r="DZ309" i="5" s="1"/>
  <c r="DZ310" i="5" s="1"/>
  <c r="DZ311" i="5" s="1"/>
  <c r="DZ312" i="5" s="1"/>
  <c r="DZ313" i="5" s="1"/>
  <c r="DZ314" i="5" s="1"/>
  <c r="DZ315" i="5" s="1"/>
  <c r="DZ316" i="5" s="1"/>
  <c r="DZ317" i="5" s="1"/>
  <c r="DZ318" i="5" s="1"/>
  <c r="DZ319" i="5" s="1"/>
  <c r="DZ320" i="5" s="1"/>
  <c r="DZ321" i="5" s="1"/>
  <c r="DZ322" i="5" s="1"/>
  <c r="DZ323" i="5" s="1"/>
  <c r="DZ324" i="5" s="1"/>
  <c r="DZ325" i="5" s="1"/>
  <c r="DZ326" i="5" s="1"/>
  <c r="DZ327" i="5" s="1"/>
  <c r="DZ328" i="5" s="1"/>
  <c r="DZ329" i="5" s="1"/>
  <c r="DZ330" i="5" s="1"/>
  <c r="DZ331" i="5" s="1"/>
  <c r="DZ332" i="5" s="1"/>
  <c r="DZ333" i="5" s="1"/>
  <c r="DZ334" i="5" s="1"/>
  <c r="DR36" i="5"/>
  <c r="DR37" i="5" s="1"/>
  <c r="DR38" i="5" s="1"/>
  <c r="DR39" i="5" s="1"/>
  <c r="DR40" i="5" s="1"/>
  <c r="DR41" i="5" s="1"/>
  <c r="DR42" i="5" s="1"/>
  <c r="DR43" i="5" s="1"/>
  <c r="DR44" i="5" s="1"/>
  <c r="DR45" i="5" s="1"/>
  <c r="DR46" i="5" s="1"/>
  <c r="DR47" i="5" s="1"/>
  <c r="DR48" i="5" s="1"/>
  <c r="DR49" i="5" s="1"/>
  <c r="DR50" i="5" s="1"/>
  <c r="DR51" i="5" s="1"/>
  <c r="DR52" i="5" s="1"/>
  <c r="DR53" i="5" s="1"/>
  <c r="DR54" i="5" s="1"/>
  <c r="DR55" i="5" s="1"/>
  <c r="DR56" i="5" s="1"/>
  <c r="DR57" i="5" s="1"/>
  <c r="DR58" i="5" s="1"/>
  <c r="DR59" i="5" s="1"/>
  <c r="DR60" i="5" s="1"/>
  <c r="DR61" i="5" s="1"/>
  <c r="DR62" i="5" s="1"/>
  <c r="DR63" i="5" s="1"/>
  <c r="DR64" i="5" s="1"/>
  <c r="DR65" i="5" s="1"/>
  <c r="DR66" i="5" s="1"/>
  <c r="DR67" i="5" s="1"/>
  <c r="DR68" i="5" s="1"/>
  <c r="DR69" i="5" s="1"/>
  <c r="DR70" i="5" s="1"/>
  <c r="DR71" i="5" s="1"/>
  <c r="DR72" i="5" s="1"/>
  <c r="DR73" i="5" s="1"/>
  <c r="DR74" i="5" s="1"/>
  <c r="DR75" i="5" s="1"/>
  <c r="DR76" i="5" s="1"/>
  <c r="DR77" i="5" s="1"/>
  <c r="DR78" i="5" s="1"/>
  <c r="DR79" i="5" s="1"/>
  <c r="DR80" i="5" s="1"/>
  <c r="DR81" i="5" s="1"/>
  <c r="DR82" i="5" s="1"/>
  <c r="DR83" i="5" s="1"/>
  <c r="DR84" i="5" s="1"/>
  <c r="DR85" i="5" s="1"/>
  <c r="DR86" i="5" s="1"/>
  <c r="DR87" i="5" s="1"/>
  <c r="DR88" i="5" s="1"/>
  <c r="DR89" i="5" s="1"/>
  <c r="DR90" i="5" s="1"/>
  <c r="DR91" i="5" s="1"/>
  <c r="DR92" i="5" s="1"/>
  <c r="DR93" i="5" s="1"/>
  <c r="DR94" i="5" s="1"/>
  <c r="DR95" i="5" s="1"/>
  <c r="DR96" i="5" s="1"/>
  <c r="DR97" i="5" s="1"/>
  <c r="DR98" i="5" s="1"/>
  <c r="DR99" i="5" s="1"/>
  <c r="DR100" i="5" s="1"/>
  <c r="DR101" i="5" s="1"/>
  <c r="DR102" i="5" s="1"/>
  <c r="DR103" i="5" s="1"/>
  <c r="DR104" i="5" s="1"/>
  <c r="DR105" i="5" s="1"/>
  <c r="DR106" i="5" s="1"/>
  <c r="DR107" i="5" s="1"/>
  <c r="DR108" i="5" s="1"/>
  <c r="DR109" i="5" s="1"/>
  <c r="DR110" i="5" s="1"/>
  <c r="DR111" i="5" s="1"/>
  <c r="DR112" i="5" s="1"/>
  <c r="DR113" i="5" s="1"/>
  <c r="DR114" i="5" s="1"/>
  <c r="DR115" i="5" s="1"/>
  <c r="DR116" i="5" s="1"/>
  <c r="DR117" i="5" s="1"/>
  <c r="DR118" i="5" s="1"/>
  <c r="DR119" i="5" s="1"/>
  <c r="DR120" i="5" s="1"/>
  <c r="DR121" i="5" s="1"/>
  <c r="DR122" i="5" s="1"/>
  <c r="DR123" i="5" s="1"/>
  <c r="DR124" i="5" s="1"/>
  <c r="DR125" i="5" s="1"/>
  <c r="DR126" i="5" s="1"/>
  <c r="DR127" i="5" s="1"/>
  <c r="DR128" i="5" s="1"/>
  <c r="DR129" i="5" s="1"/>
  <c r="DR130" i="5" s="1"/>
  <c r="DR131" i="5" s="1"/>
  <c r="DR132" i="5" s="1"/>
  <c r="DR133" i="5" s="1"/>
  <c r="DR134" i="5" s="1"/>
  <c r="DR135" i="5" s="1"/>
  <c r="DR136" i="5" s="1"/>
  <c r="DR137" i="5" s="1"/>
  <c r="DR138" i="5" s="1"/>
  <c r="DR139" i="5" s="1"/>
  <c r="DR140" i="5" s="1"/>
  <c r="DR141" i="5" s="1"/>
  <c r="DR142" i="5" s="1"/>
  <c r="DR143" i="5" s="1"/>
  <c r="DR144" i="5" s="1"/>
  <c r="DR145" i="5" s="1"/>
  <c r="DR146" i="5" s="1"/>
  <c r="DR147" i="5" s="1"/>
  <c r="DR148" i="5" s="1"/>
  <c r="DR149" i="5" s="1"/>
  <c r="DR150" i="5" s="1"/>
  <c r="DR151" i="5" s="1"/>
  <c r="DR152" i="5" s="1"/>
  <c r="DR153" i="5" s="1"/>
  <c r="DR154" i="5" s="1"/>
  <c r="DR155" i="5" s="1"/>
  <c r="DR156" i="5" s="1"/>
  <c r="DR157" i="5" s="1"/>
  <c r="DR158" i="5" s="1"/>
  <c r="DR159" i="5" s="1"/>
  <c r="DR160" i="5" s="1"/>
  <c r="DR161" i="5" s="1"/>
  <c r="DR162" i="5" s="1"/>
  <c r="DR163" i="5" s="1"/>
  <c r="DR164" i="5" s="1"/>
  <c r="DR165" i="5" s="1"/>
  <c r="DR166" i="5" s="1"/>
  <c r="DR167" i="5" s="1"/>
  <c r="DR168" i="5" s="1"/>
  <c r="DR169" i="5" s="1"/>
  <c r="DR170" i="5" s="1"/>
  <c r="DR171" i="5" s="1"/>
  <c r="DR172" i="5" s="1"/>
  <c r="DR173" i="5" s="1"/>
  <c r="DR174" i="5" s="1"/>
  <c r="DR175" i="5" s="1"/>
  <c r="DR176" i="5" s="1"/>
  <c r="DR177" i="5" s="1"/>
  <c r="DR178" i="5" s="1"/>
  <c r="DR179" i="5" s="1"/>
  <c r="DR180" i="5" s="1"/>
  <c r="DR181" i="5" s="1"/>
  <c r="DR182" i="5" s="1"/>
  <c r="DR183" i="5" s="1"/>
  <c r="DR184" i="5" s="1"/>
  <c r="DR185" i="5" s="1"/>
  <c r="DR186" i="5" s="1"/>
  <c r="DR187" i="5" s="1"/>
  <c r="DR188" i="5" s="1"/>
  <c r="DR189" i="5" s="1"/>
  <c r="DR190" i="5" s="1"/>
  <c r="DR191" i="5" s="1"/>
  <c r="DR192" i="5" s="1"/>
  <c r="DR193" i="5" s="1"/>
  <c r="DR194" i="5" s="1"/>
  <c r="DR195" i="5" s="1"/>
  <c r="DR196" i="5" s="1"/>
  <c r="DR197" i="5" s="1"/>
  <c r="DR198" i="5" s="1"/>
  <c r="DR199" i="5" s="1"/>
  <c r="DR200" i="5" s="1"/>
  <c r="DR201" i="5" s="1"/>
  <c r="DR202" i="5" s="1"/>
  <c r="DR203" i="5" s="1"/>
  <c r="DR204" i="5" s="1"/>
  <c r="DR205" i="5" s="1"/>
  <c r="DR206" i="5" s="1"/>
  <c r="DR207" i="5" s="1"/>
  <c r="DR208" i="5" s="1"/>
  <c r="DR209" i="5" s="1"/>
  <c r="DR210" i="5" s="1"/>
  <c r="DR211" i="5" s="1"/>
  <c r="DR212" i="5" s="1"/>
  <c r="DR213" i="5" s="1"/>
  <c r="DR214" i="5" s="1"/>
  <c r="DR215" i="5" s="1"/>
  <c r="DR216" i="5" s="1"/>
  <c r="DR217" i="5" s="1"/>
  <c r="DR218" i="5" s="1"/>
  <c r="DR219" i="5" s="1"/>
  <c r="DR220" i="5" s="1"/>
  <c r="DR221" i="5" s="1"/>
  <c r="DR222" i="5" s="1"/>
  <c r="DR223" i="5" s="1"/>
  <c r="DR224" i="5" s="1"/>
  <c r="DR225" i="5" s="1"/>
  <c r="DR226" i="5" s="1"/>
  <c r="DR227" i="5" s="1"/>
  <c r="DR228" i="5" s="1"/>
  <c r="DR229" i="5" s="1"/>
  <c r="DR230" i="5" s="1"/>
  <c r="DR231" i="5" s="1"/>
  <c r="DR232" i="5" s="1"/>
  <c r="DR233" i="5" s="1"/>
  <c r="DR234" i="5" s="1"/>
  <c r="DR235" i="5" s="1"/>
  <c r="DR236" i="5" s="1"/>
  <c r="DR237" i="5" s="1"/>
  <c r="DR238" i="5" s="1"/>
  <c r="DR239" i="5" s="1"/>
  <c r="DR240" i="5" s="1"/>
  <c r="DR241" i="5" s="1"/>
  <c r="DR242" i="5" s="1"/>
  <c r="DR243" i="5" s="1"/>
  <c r="DR244" i="5" s="1"/>
  <c r="DR245" i="5" s="1"/>
  <c r="DR246" i="5" s="1"/>
  <c r="DR247" i="5" s="1"/>
  <c r="DR248" i="5" s="1"/>
  <c r="DR249" i="5" s="1"/>
  <c r="DR250" i="5" s="1"/>
  <c r="DR251" i="5" s="1"/>
  <c r="DR252" i="5" s="1"/>
  <c r="DR253" i="5" s="1"/>
  <c r="DR254" i="5" s="1"/>
  <c r="DR255" i="5" s="1"/>
  <c r="DR256" i="5" s="1"/>
  <c r="DR257" i="5" s="1"/>
  <c r="DR258" i="5" s="1"/>
  <c r="DR259" i="5" s="1"/>
  <c r="DR260" i="5" s="1"/>
  <c r="DR261" i="5" s="1"/>
  <c r="DR262" i="5" s="1"/>
  <c r="DR263" i="5" s="1"/>
  <c r="DR264" i="5" s="1"/>
  <c r="DR265" i="5" s="1"/>
  <c r="DR266" i="5" s="1"/>
  <c r="DR267" i="5" s="1"/>
  <c r="DR268" i="5" s="1"/>
  <c r="DR269" i="5" s="1"/>
  <c r="DR270" i="5" s="1"/>
  <c r="DR271" i="5" s="1"/>
  <c r="DR272" i="5" s="1"/>
  <c r="DR273" i="5" s="1"/>
  <c r="DR274" i="5" s="1"/>
  <c r="DR275" i="5" s="1"/>
  <c r="DR276" i="5" s="1"/>
  <c r="DR277" i="5" s="1"/>
  <c r="DR278" i="5" s="1"/>
  <c r="DR279" i="5" s="1"/>
  <c r="DR280" i="5" s="1"/>
  <c r="DR281" i="5" s="1"/>
  <c r="DR282" i="5" s="1"/>
  <c r="DR283" i="5" s="1"/>
  <c r="DR284" i="5" s="1"/>
  <c r="DR285" i="5" s="1"/>
  <c r="DR286" i="5" s="1"/>
  <c r="DR287" i="5" s="1"/>
  <c r="DR288" i="5" s="1"/>
  <c r="DR289" i="5" s="1"/>
  <c r="DR290" i="5" s="1"/>
  <c r="DR291" i="5" s="1"/>
  <c r="DR292" i="5" s="1"/>
  <c r="DR293" i="5" s="1"/>
  <c r="DR294" i="5" s="1"/>
  <c r="DR295" i="5" s="1"/>
  <c r="DR296" i="5" s="1"/>
  <c r="DR297" i="5" s="1"/>
  <c r="DR298" i="5" s="1"/>
  <c r="DR299" i="5" s="1"/>
  <c r="DR300" i="5" s="1"/>
  <c r="DR301" i="5" s="1"/>
  <c r="DR302" i="5" s="1"/>
  <c r="DR303" i="5" s="1"/>
  <c r="DR304" i="5" s="1"/>
  <c r="DR305" i="5" s="1"/>
  <c r="DR306" i="5" s="1"/>
  <c r="DR307" i="5" s="1"/>
  <c r="DR308" i="5" s="1"/>
  <c r="DR309" i="5" s="1"/>
  <c r="DR310" i="5" s="1"/>
  <c r="DR311" i="5" s="1"/>
  <c r="DR312" i="5" s="1"/>
  <c r="DR313" i="5" s="1"/>
  <c r="DR314" i="5" s="1"/>
  <c r="DR315" i="5" s="1"/>
  <c r="DR316" i="5" s="1"/>
  <c r="DR317" i="5" s="1"/>
  <c r="DR318" i="5" s="1"/>
  <c r="DR319" i="5" s="1"/>
  <c r="DR320" i="5" s="1"/>
  <c r="DR321" i="5" s="1"/>
  <c r="DR322" i="5" s="1"/>
  <c r="DR323" i="5" s="1"/>
  <c r="DR324" i="5" s="1"/>
  <c r="DR325" i="5" s="1"/>
  <c r="DR326" i="5" s="1"/>
  <c r="DR327" i="5" s="1"/>
  <c r="DR328" i="5" s="1"/>
  <c r="DR329" i="5" s="1"/>
  <c r="DR330" i="5" s="1"/>
  <c r="DR331" i="5" s="1"/>
  <c r="DR332" i="5" s="1"/>
  <c r="DR333" i="5" s="1"/>
  <c r="DR334" i="5" s="1"/>
  <c r="DJ36" i="5"/>
  <c r="DJ37" i="5" s="1"/>
  <c r="DJ38" i="5" s="1"/>
  <c r="DJ39" i="5" s="1"/>
  <c r="DJ40" i="5" s="1"/>
  <c r="DJ41" i="5" s="1"/>
  <c r="DJ42" i="5" s="1"/>
  <c r="DJ43" i="5" s="1"/>
  <c r="DJ44" i="5" s="1"/>
  <c r="DJ45" i="5" s="1"/>
  <c r="DJ46" i="5" s="1"/>
  <c r="DJ47" i="5" s="1"/>
  <c r="DJ48" i="5" s="1"/>
  <c r="DJ49" i="5" s="1"/>
  <c r="DJ50" i="5" s="1"/>
  <c r="DJ51" i="5" s="1"/>
  <c r="DJ52" i="5" s="1"/>
  <c r="DJ53" i="5" s="1"/>
  <c r="DJ54" i="5" s="1"/>
  <c r="DJ55" i="5" s="1"/>
  <c r="DJ56" i="5" s="1"/>
  <c r="DJ57" i="5" s="1"/>
  <c r="DJ58" i="5" s="1"/>
  <c r="DJ59" i="5" s="1"/>
  <c r="DJ60" i="5" s="1"/>
  <c r="DJ61" i="5" s="1"/>
  <c r="DJ62" i="5" s="1"/>
  <c r="DJ63" i="5" s="1"/>
  <c r="DJ64" i="5" s="1"/>
  <c r="DJ65" i="5" s="1"/>
  <c r="DJ66" i="5" s="1"/>
  <c r="DJ67" i="5" s="1"/>
  <c r="DJ68" i="5" s="1"/>
  <c r="DJ69" i="5" s="1"/>
  <c r="DJ70" i="5" s="1"/>
  <c r="DJ71" i="5" s="1"/>
  <c r="DJ72" i="5" s="1"/>
  <c r="DJ73" i="5" s="1"/>
  <c r="DJ74" i="5" s="1"/>
  <c r="DJ75" i="5" s="1"/>
  <c r="DJ76" i="5" s="1"/>
  <c r="DJ77" i="5" s="1"/>
  <c r="DJ78" i="5" s="1"/>
  <c r="DJ79" i="5" s="1"/>
  <c r="DJ80" i="5" s="1"/>
  <c r="DJ81" i="5" s="1"/>
  <c r="DJ82" i="5" s="1"/>
  <c r="DJ83" i="5" s="1"/>
  <c r="DJ84" i="5" s="1"/>
  <c r="DJ85" i="5" s="1"/>
  <c r="DJ86" i="5" s="1"/>
  <c r="DJ87" i="5" s="1"/>
  <c r="DJ88" i="5" s="1"/>
  <c r="DJ89" i="5" s="1"/>
  <c r="DJ90" i="5" s="1"/>
  <c r="DJ91" i="5" s="1"/>
  <c r="DJ92" i="5" s="1"/>
  <c r="DJ93" i="5" s="1"/>
  <c r="DJ94" i="5" s="1"/>
  <c r="DJ95" i="5" s="1"/>
  <c r="DJ96" i="5" s="1"/>
  <c r="DJ97" i="5" s="1"/>
  <c r="DJ98" i="5" s="1"/>
  <c r="DJ99" i="5" s="1"/>
  <c r="DJ100" i="5" s="1"/>
  <c r="DJ101" i="5" s="1"/>
  <c r="DJ102" i="5" s="1"/>
  <c r="DJ103" i="5" s="1"/>
  <c r="DJ104" i="5" s="1"/>
  <c r="DJ105" i="5" s="1"/>
  <c r="DJ106" i="5" s="1"/>
  <c r="DJ107" i="5" s="1"/>
  <c r="DJ108" i="5" s="1"/>
  <c r="DJ109" i="5" s="1"/>
  <c r="DJ110" i="5" s="1"/>
  <c r="DJ111" i="5" s="1"/>
  <c r="DJ112" i="5" s="1"/>
  <c r="DJ113" i="5" s="1"/>
  <c r="DJ114" i="5" s="1"/>
  <c r="DJ115" i="5" s="1"/>
  <c r="DJ116" i="5" s="1"/>
  <c r="DJ117" i="5" s="1"/>
  <c r="DJ118" i="5" s="1"/>
  <c r="DJ119" i="5" s="1"/>
  <c r="DJ120" i="5" s="1"/>
  <c r="DJ121" i="5" s="1"/>
  <c r="DJ122" i="5" s="1"/>
  <c r="DJ123" i="5" s="1"/>
  <c r="DJ124" i="5" s="1"/>
  <c r="DJ125" i="5" s="1"/>
  <c r="DJ126" i="5" s="1"/>
  <c r="DJ127" i="5" s="1"/>
  <c r="DJ128" i="5" s="1"/>
  <c r="DJ129" i="5" s="1"/>
  <c r="DJ130" i="5" s="1"/>
  <c r="DJ131" i="5" s="1"/>
  <c r="DJ132" i="5" s="1"/>
  <c r="DJ133" i="5" s="1"/>
  <c r="DJ134" i="5" s="1"/>
  <c r="DJ135" i="5" s="1"/>
  <c r="DJ136" i="5" s="1"/>
  <c r="DJ137" i="5" s="1"/>
  <c r="DJ138" i="5" s="1"/>
  <c r="DJ139" i="5" s="1"/>
  <c r="DJ140" i="5" s="1"/>
  <c r="DJ141" i="5" s="1"/>
  <c r="DJ142" i="5" s="1"/>
  <c r="DJ143" i="5" s="1"/>
  <c r="DJ144" i="5" s="1"/>
  <c r="DJ145" i="5" s="1"/>
  <c r="DJ146" i="5" s="1"/>
  <c r="DJ147" i="5" s="1"/>
  <c r="DJ148" i="5" s="1"/>
  <c r="DJ149" i="5" s="1"/>
  <c r="DJ150" i="5" s="1"/>
  <c r="DJ151" i="5" s="1"/>
  <c r="DJ152" i="5" s="1"/>
  <c r="DJ153" i="5" s="1"/>
  <c r="DJ154" i="5" s="1"/>
  <c r="DJ155" i="5" s="1"/>
  <c r="DJ156" i="5" s="1"/>
  <c r="DJ157" i="5" s="1"/>
  <c r="DJ158" i="5" s="1"/>
  <c r="DJ159" i="5" s="1"/>
  <c r="DJ160" i="5" s="1"/>
  <c r="DJ161" i="5" s="1"/>
  <c r="DJ162" i="5" s="1"/>
  <c r="DJ163" i="5" s="1"/>
  <c r="DJ164" i="5" s="1"/>
  <c r="DJ165" i="5" s="1"/>
  <c r="DJ166" i="5" s="1"/>
  <c r="DJ167" i="5" s="1"/>
  <c r="DJ168" i="5" s="1"/>
  <c r="DJ169" i="5" s="1"/>
  <c r="DJ170" i="5" s="1"/>
  <c r="DJ171" i="5" s="1"/>
  <c r="DJ172" i="5" s="1"/>
  <c r="DJ173" i="5" s="1"/>
  <c r="DJ174" i="5" s="1"/>
  <c r="DJ175" i="5" s="1"/>
  <c r="DJ176" i="5" s="1"/>
  <c r="DJ177" i="5" s="1"/>
  <c r="DJ178" i="5" s="1"/>
  <c r="DJ179" i="5" s="1"/>
  <c r="DJ180" i="5" s="1"/>
  <c r="DJ181" i="5" s="1"/>
  <c r="DJ182" i="5" s="1"/>
  <c r="DJ183" i="5" s="1"/>
  <c r="DJ184" i="5" s="1"/>
  <c r="DJ185" i="5" s="1"/>
  <c r="DJ186" i="5" s="1"/>
  <c r="DJ187" i="5" s="1"/>
  <c r="DJ188" i="5" s="1"/>
  <c r="DJ189" i="5" s="1"/>
  <c r="DJ190" i="5" s="1"/>
  <c r="DJ191" i="5" s="1"/>
  <c r="DJ192" i="5" s="1"/>
  <c r="DJ193" i="5" s="1"/>
  <c r="DJ194" i="5" s="1"/>
  <c r="DJ195" i="5" s="1"/>
  <c r="DJ196" i="5" s="1"/>
  <c r="DJ197" i="5" s="1"/>
  <c r="DJ198" i="5" s="1"/>
  <c r="DJ199" i="5" s="1"/>
  <c r="DJ200" i="5" s="1"/>
  <c r="DJ201" i="5" s="1"/>
  <c r="DJ202" i="5" s="1"/>
  <c r="DJ203" i="5" s="1"/>
  <c r="DJ204" i="5" s="1"/>
  <c r="DJ205" i="5" s="1"/>
  <c r="DJ206" i="5" s="1"/>
  <c r="DJ207" i="5" s="1"/>
  <c r="DJ208" i="5" s="1"/>
  <c r="DJ209" i="5" s="1"/>
  <c r="DJ210" i="5" s="1"/>
  <c r="DJ211" i="5" s="1"/>
  <c r="DJ212" i="5" s="1"/>
  <c r="DJ213" i="5" s="1"/>
  <c r="DJ214" i="5" s="1"/>
  <c r="DJ215" i="5" s="1"/>
  <c r="DJ216" i="5" s="1"/>
  <c r="DJ217" i="5" s="1"/>
  <c r="DJ218" i="5" s="1"/>
  <c r="DJ219" i="5" s="1"/>
  <c r="DJ220" i="5" s="1"/>
  <c r="DJ221" i="5" s="1"/>
  <c r="DJ222" i="5" s="1"/>
  <c r="DJ223" i="5" s="1"/>
  <c r="DJ224" i="5" s="1"/>
  <c r="DJ225" i="5" s="1"/>
  <c r="DJ226" i="5" s="1"/>
  <c r="DJ227" i="5" s="1"/>
  <c r="DJ228" i="5" s="1"/>
  <c r="DJ229" i="5" s="1"/>
  <c r="DJ230" i="5" s="1"/>
  <c r="DJ231" i="5" s="1"/>
  <c r="DJ232" i="5" s="1"/>
  <c r="DJ233" i="5" s="1"/>
  <c r="DJ234" i="5" s="1"/>
  <c r="DJ235" i="5" s="1"/>
  <c r="DJ236" i="5" s="1"/>
  <c r="DJ237" i="5" s="1"/>
  <c r="DJ238" i="5" s="1"/>
  <c r="DJ239" i="5" s="1"/>
  <c r="DJ240" i="5" s="1"/>
  <c r="DJ241" i="5" s="1"/>
  <c r="DJ242" i="5" s="1"/>
  <c r="DJ243" i="5" s="1"/>
  <c r="DJ244" i="5" s="1"/>
  <c r="DJ245" i="5" s="1"/>
  <c r="DJ246" i="5" s="1"/>
  <c r="DJ247" i="5" s="1"/>
  <c r="DJ248" i="5" s="1"/>
  <c r="DJ249" i="5" s="1"/>
  <c r="DJ250" i="5" s="1"/>
  <c r="DJ251" i="5" s="1"/>
  <c r="DJ252" i="5" s="1"/>
  <c r="DJ253" i="5" s="1"/>
  <c r="DJ254" i="5" s="1"/>
  <c r="DJ255" i="5" s="1"/>
  <c r="DJ256" i="5" s="1"/>
  <c r="DJ257" i="5" s="1"/>
  <c r="DJ258" i="5" s="1"/>
  <c r="DJ259" i="5" s="1"/>
  <c r="DJ260" i="5" s="1"/>
  <c r="DJ261" i="5" s="1"/>
  <c r="DJ262" i="5" s="1"/>
  <c r="DJ263" i="5" s="1"/>
  <c r="DJ264" i="5" s="1"/>
  <c r="DJ265" i="5" s="1"/>
  <c r="DJ266" i="5" s="1"/>
  <c r="DJ267" i="5" s="1"/>
  <c r="DJ268" i="5" s="1"/>
  <c r="DJ269" i="5" s="1"/>
  <c r="DJ270" i="5" s="1"/>
  <c r="DJ271" i="5" s="1"/>
  <c r="DJ272" i="5" s="1"/>
  <c r="DJ273" i="5" s="1"/>
  <c r="DJ274" i="5" s="1"/>
  <c r="DJ275" i="5" s="1"/>
  <c r="DJ276" i="5" s="1"/>
  <c r="DJ277" i="5" s="1"/>
  <c r="DJ278" i="5" s="1"/>
  <c r="DJ279" i="5" s="1"/>
  <c r="DJ280" i="5" s="1"/>
  <c r="DJ281" i="5" s="1"/>
  <c r="DJ282" i="5" s="1"/>
  <c r="DJ283" i="5" s="1"/>
  <c r="DJ284" i="5" s="1"/>
  <c r="DJ285" i="5" s="1"/>
  <c r="DJ286" i="5" s="1"/>
  <c r="DJ287" i="5" s="1"/>
  <c r="DJ288" i="5" s="1"/>
  <c r="DJ289" i="5" s="1"/>
  <c r="DJ290" i="5" s="1"/>
  <c r="DJ291" i="5" s="1"/>
  <c r="DJ292" i="5" s="1"/>
  <c r="DJ293" i="5" s="1"/>
  <c r="DJ294" i="5" s="1"/>
  <c r="DJ295" i="5" s="1"/>
  <c r="DJ296" i="5" s="1"/>
  <c r="DJ297" i="5" s="1"/>
  <c r="DJ298" i="5" s="1"/>
  <c r="DJ299" i="5" s="1"/>
  <c r="DJ300" i="5" s="1"/>
  <c r="DJ301" i="5" s="1"/>
  <c r="DJ302" i="5" s="1"/>
  <c r="DJ303" i="5" s="1"/>
  <c r="DJ304" i="5" s="1"/>
  <c r="DJ305" i="5" s="1"/>
  <c r="DJ306" i="5" s="1"/>
  <c r="DJ307" i="5" s="1"/>
  <c r="DJ308" i="5" s="1"/>
  <c r="DJ309" i="5" s="1"/>
  <c r="DJ310" i="5" s="1"/>
  <c r="DJ311" i="5" s="1"/>
  <c r="DJ312" i="5" s="1"/>
  <c r="DJ313" i="5" s="1"/>
  <c r="DJ314" i="5" s="1"/>
  <c r="DJ315" i="5" s="1"/>
  <c r="DJ316" i="5" s="1"/>
  <c r="DJ317" i="5" s="1"/>
  <c r="DJ318" i="5" s="1"/>
  <c r="DJ319" i="5" s="1"/>
  <c r="DJ320" i="5" s="1"/>
  <c r="DJ321" i="5" s="1"/>
  <c r="DJ322" i="5" s="1"/>
  <c r="DJ323" i="5" s="1"/>
  <c r="DJ324" i="5" s="1"/>
  <c r="DJ325" i="5" s="1"/>
  <c r="DJ326" i="5" s="1"/>
  <c r="DJ327" i="5" s="1"/>
  <c r="DJ328" i="5" s="1"/>
  <c r="DJ329" i="5" s="1"/>
  <c r="DJ330" i="5" s="1"/>
  <c r="DJ331" i="5" s="1"/>
  <c r="DJ332" i="5" s="1"/>
  <c r="DJ333" i="5" s="1"/>
  <c r="DJ334" i="5" s="1"/>
  <c r="DB36" i="5"/>
  <c r="DB37" i="5" s="1"/>
  <c r="DB38" i="5" s="1"/>
  <c r="DB39" i="5" s="1"/>
  <c r="DB40" i="5" s="1"/>
  <c r="DB41" i="5" s="1"/>
  <c r="DB42" i="5" s="1"/>
  <c r="DB43" i="5" s="1"/>
  <c r="DB44" i="5" s="1"/>
  <c r="DB45" i="5" s="1"/>
  <c r="DB46" i="5" s="1"/>
  <c r="DB47" i="5" s="1"/>
  <c r="DB48" i="5" s="1"/>
  <c r="DB49" i="5" s="1"/>
  <c r="DB50" i="5" s="1"/>
  <c r="DB51" i="5" s="1"/>
  <c r="DB52" i="5" s="1"/>
  <c r="DB53" i="5" s="1"/>
  <c r="DB54" i="5" s="1"/>
  <c r="DB55" i="5" s="1"/>
  <c r="DB56" i="5" s="1"/>
  <c r="DB57" i="5" s="1"/>
  <c r="DB58" i="5" s="1"/>
  <c r="DB59" i="5" s="1"/>
  <c r="DB60" i="5" s="1"/>
  <c r="DB61" i="5" s="1"/>
  <c r="DB62" i="5" s="1"/>
  <c r="DB63" i="5" s="1"/>
  <c r="DB64" i="5" s="1"/>
  <c r="DB65" i="5" s="1"/>
  <c r="DB66" i="5" s="1"/>
  <c r="DB67" i="5" s="1"/>
  <c r="DB68" i="5" s="1"/>
  <c r="DB69" i="5" s="1"/>
  <c r="DB70" i="5" s="1"/>
  <c r="DB71" i="5" s="1"/>
  <c r="DB72" i="5" s="1"/>
  <c r="DB73" i="5" s="1"/>
  <c r="DB74" i="5" s="1"/>
  <c r="DB75" i="5" s="1"/>
  <c r="DB76" i="5" s="1"/>
  <c r="DB77" i="5" s="1"/>
  <c r="DB78" i="5" s="1"/>
  <c r="DB79" i="5" s="1"/>
  <c r="DB80" i="5" s="1"/>
  <c r="DB81" i="5" s="1"/>
  <c r="DB82" i="5" s="1"/>
  <c r="DB83" i="5" s="1"/>
  <c r="DB84" i="5" s="1"/>
  <c r="DB85" i="5" s="1"/>
  <c r="DB86" i="5" s="1"/>
  <c r="DB87" i="5" s="1"/>
  <c r="DB88" i="5" s="1"/>
  <c r="DB89" i="5" s="1"/>
  <c r="DB90" i="5" s="1"/>
  <c r="DB91" i="5" s="1"/>
  <c r="DB92" i="5" s="1"/>
  <c r="DB93" i="5" s="1"/>
  <c r="DB94" i="5" s="1"/>
  <c r="DB95" i="5" s="1"/>
  <c r="DB96" i="5" s="1"/>
  <c r="DB97" i="5" s="1"/>
  <c r="DB98" i="5" s="1"/>
  <c r="DB99" i="5" s="1"/>
  <c r="DB100" i="5" s="1"/>
  <c r="DB101" i="5" s="1"/>
  <c r="DB102" i="5" s="1"/>
  <c r="DB103" i="5" s="1"/>
  <c r="DB104" i="5" s="1"/>
  <c r="DB105" i="5" s="1"/>
  <c r="DB106" i="5" s="1"/>
  <c r="DB107" i="5" s="1"/>
  <c r="DB108" i="5" s="1"/>
  <c r="DB109" i="5" s="1"/>
  <c r="DB110" i="5" s="1"/>
  <c r="DB111" i="5" s="1"/>
  <c r="DB112" i="5" s="1"/>
  <c r="DB113" i="5" s="1"/>
  <c r="DB114" i="5" s="1"/>
  <c r="DB115" i="5" s="1"/>
  <c r="DB116" i="5" s="1"/>
  <c r="DB117" i="5" s="1"/>
  <c r="DB118" i="5" s="1"/>
  <c r="DB119" i="5" s="1"/>
  <c r="DB120" i="5" s="1"/>
  <c r="DB121" i="5" s="1"/>
  <c r="DB122" i="5" s="1"/>
  <c r="DB123" i="5" s="1"/>
  <c r="DB124" i="5" s="1"/>
  <c r="DB125" i="5" s="1"/>
  <c r="DB126" i="5" s="1"/>
  <c r="DB127" i="5" s="1"/>
  <c r="DB128" i="5" s="1"/>
  <c r="DB129" i="5" s="1"/>
  <c r="DB130" i="5" s="1"/>
  <c r="DB131" i="5" s="1"/>
  <c r="DB132" i="5" s="1"/>
  <c r="DB133" i="5" s="1"/>
  <c r="DB134" i="5" s="1"/>
  <c r="DB135" i="5" s="1"/>
  <c r="DB136" i="5" s="1"/>
  <c r="DB137" i="5" s="1"/>
  <c r="DB138" i="5" s="1"/>
  <c r="DB139" i="5" s="1"/>
  <c r="DB140" i="5" s="1"/>
  <c r="DB141" i="5" s="1"/>
  <c r="DB142" i="5" s="1"/>
  <c r="DB143" i="5" s="1"/>
  <c r="DB144" i="5" s="1"/>
  <c r="DB145" i="5" s="1"/>
  <c r="DB146" i="5" s="1"/>
  <c r="DB147" i="5" s="1"/>
  <c r="DB148" i="5" s="1"/>
  <c r="DB149" i="5" s="1"/>
  <c r="DB150" i="5" s="1"/>
  <c r="DB151" i="5" s="1"/>
  <c r="DB152" i="5" s="1"/>
  <c r="DB153" i="5" s="1"/>
  <c r="DB154" i="5" s="1"/>
  <c r="DB155" i="5" s="1"/>
  <c r="DB156" i="5" s="1"/>
  <c r="DB157" i="5" s="1"/>
  <c r="DB158" i="5" s="1"/>
  <c r="DB159" i="5" s="1"/>
  <c r="DB160" i="5" s="1"/>
  <c r="DB161" i="5" s="1"/>
  <c r="DB162" i="5" s="1"/>
  <c r="DB163" i="5" s="1"/>
  <c r="DB164" i="5" s="1"/>
  <c r="DB165" i="5" s="1"/>
  <c r="DB166" i="5" s="1"/>
  <c r="DB167" i="5" s="1"/>
  <c r="DB168" i="5" s="1"/>
  <c r="DB169" i="5" s="1"/>
  <c r="DB170" i="5" s="1"/>
  <c r="DB171" i="5" s="1"/>
  <c r="DB172" i="5" s="1"/>
  <c r="DB173" i="5" s="1"/>
  <c r="DB174" i="5" s="1"/>
  <c r="DB175" i="5" s="1"/>
  <c r="DB176" i="5" s="1"/>
  <c r="DB177" i="5" s="1"/>
  <c r="DB178" i="5" s="1"/>
  <c r="DB179" i="5" s="1"/>
  <c r="DB180" i="5" s="1"/>
  <c r="DB181" i="5" s="1"/>
  <c r="DB182" i="5" s="1"/>
  <c r="DB183" i="5" s="1"/>
  <c r="DB184" i="5" s="1"/>
  <c r="DB185" i="5" s="1"/>
  <c r="DB186" i="5" s="1"/>
  <c r="DB187" i="5" s="1"/>
  <c r="DB188" i="5" s="1"/>
  <c r="DB189" i="5" s="1"/>
  <c r="DB190" i="5" s="1"/>
  <c r="DB191" i="5" s="1"/>
  <c r="DB192" i="5" s="1"/>
  <c r="DB193" i="5" s="1"/>
  <c r="DB194" i="5" s="1"/>
  <c r="DB195" i="5" s="1"/>
  <c r="DB196" i="5" s="1"/>
  <c r="DB197" i="5" s="1"/>
  <c r="DB198" i="5" s="1"/>
  <c r="DB199" i="5" s="1"/>
  <c r="DB200" i="5" s="1"/>
  <c r="DB201" i="5" s="1"/>
  <c r="DB202" i="5" s="1"/>
  <c r="DB203" i="5" s="1"/>
  <c r="DB204" i="5" s="1"/>
  <c r="DB205" i="5" s="1"/>
  <c r="DB206" i="5" s="1"/>
  <c r="DB207" i="5" s="1"/>
  <c r="DB208" i="5" s="1"/>
  <c r="DB209" i="5" s="1"/>
  <c r="DB210" i="5" s="1"/>
  <c r="DB211" i="5" s="1"/>
  <c r="DB212" i="5" s="1"/>
  <c r="DB213" i="5" s="1"/>
  <c r="DB214" i="5" s="1"/>
  <c r="DB215" i="5" s="1"/>
  <c r="DB216" i="5" s="1"/>
  <c r="DB217" i="5" s="1"/>
  <c r="DB218" i="5" s="1"/>
  <c r="DB219" i="5" s="1"/>
  <c r="DB220" i="5" s="1"/>
  <c r="DB221" i="5" s="1"/>
  <c r="DB222" i="5" s="1"/>
  <c r="DB223" i="5" s="1"/>
  <c r="DB224" i="5" s="1"/>
  <c r="DB225" i="5" s="1"/>
  <c r="DB226" i="5" s="1"/>
  <c r="DB227" i="5" s="1"/>
  <c r="DB228" i="5" s="1"/>
  <c r="DB229" i="5" s="1"/>
  <c r="DB230" i="5" s="1"/>
  <c r="DB231" i="5" s="1"/>
  <c r="DB232" i="5" s="1"/>
  <c r="DB233" i="5" s="1"/>
  <c r="DB234" i="5" s="1"/>
  <c r="DB235" i="5" s="1"/>
  <c r="DB236" i="5" s="1"/>
  <c r="DB237" i="5" s="1"/>
  <c r="DB238" i="5" s="1"/>
  <c r="DB239" i="5" s="1"/>
  <c r="DB240" i="5" s="1"/>
  <c r="DB241" i="5" s="1"/>
  <c r="DB242" i="5" s="1"/>
  <c r="DB243" i="5" s="1"/>
  <c r="DB244" i="5" s="1"/>
  <c r="DB245" i="5" s="1"/>
  <c r="DB246" i="5" s="1"/>
  <c r="DB247" i="5" s="1"/>
  <c r="DB248" i="5" s="1"/>
  <c r="DB249" i="5" s="1"/>
  <c r="DB250" i="5" s="1"/>
  <c r="DB251" i="5" s="1"/>
  <c r="DB252" i="5" s="1"/>
  <c r="DB253" i="5" s="1"/>
  <c r="DB254" i="5" s="1"/>
  <c r="DB255" i="5" s="1"/>
  <c r="DB256" i="5" s="1"/>
  <c r="DB257" i="5" s="1"/>
  <c r="DB258" i="5" s="1"/>
  <c r="DB259" i="5" s="1"/>
  <c r="DB260" i="5" s="1"/>
  <c r="DB261" i="5" s="1"/>
  <c r="DB262" i="5" s="1"/>
  <c r="DB263" i="5" s="1"/>
  <c r="DB264" i="5" s="1"/>
  <c r="DB265" i="5" s="1"/>
  <c r="DB266" i="5" s="1"/>
  <c r="DB267" i="5" s="1"/>
  <c r="DB268" i="5" s="1"/>
  <c r="DB269" i="5" s="1"/>
  <c r="DB270" i="5" s="1"/>
  <c r="DB271" i="5" s="1"/>
  <c r="DB272" i="5" s="1"/>
  <c r="DB273" i="5" s="1"/>
  <c r="DB274" i="5" s="1"/>
  <c r="DB275" i="5" s="1"/>
  <c r="DB276" i="5" s="1"/>
  <c r="DB277" i="5" s="1"/>
  <c r="DB278" i="5" s="1"/>
  <c r="DB279" i="5" s="1"/>
  <c r="DB280" i="5" s="1"/>
  <c r="DB281" i="5" s="1"/>
  <c r="DB282" i="5" s="1"/>
  <c r="DB283" i="5" s="1"/>
  <c r="DB284" i="5" s="1"/>
  <c r="DB285" i="5" s="1"/>
  <c r="DB286" i="5" s="1"/>
  <c r="DB287" i="5" s="1"/>
  <c r="DB288" i="5" s="1"/>
  <c r="DB289" i="5" s="1"/>
  <c r="DB290" i="5" s="1"/>
  <c r="DB291" i="5" s="1"/>
  <c r="DB292" i="5" s="1"/>
  <c r="DB293" i="5" s="1"/>
  <c r="DB294" i="5" s="1"/>
  <c r="DB295" i="5" s="1"/>
  <c r="DB296" i="5" s="1"/>
  <c r="DB297" i="5" s="1"/>
  <c r="DB298" i="5" s="1"/>
  <c r="DB299" i="5" s="1"/>
  <c r="DB300" i="5" s="1"/>
  <c r="DB301" i="5" s="1"/>
  <c r="DB302" i="5" s="1"/>
  <c r="DB303" i="5" s="1"/>
  <c r="DB304" i="5" s="1"/>
  <c r="DB305" i="5" s="1"/>
  <c r="DB306" i="5" s="1"/>
  <c r="DB307" i="5" s="1"/>
  <c r="DB308" i="5" s="1"/>
  <c r="DB309" i="5" s="1"/>
  <c r="DB310" i="5" s="1"/>
  <c r="DB311" i="5" s="1"/>
  <c r="DB312" i="5" s="1"/>
  <c r="DB313" i="5" s="1"/>
  <c r="DB314" i="5" s="1"/>
  <c r="DB315" i="5" s="1"/>
  <c r="DB316" i="5" s="1"/>
  <c r="DB317" i="5" s="1"/>
  <c r="DB318" i="5" s="1"/>
  <c r="DB319" i="5" s="1"/>
  <c r="DB320" i="5" s="1"/>
  <c r="DB321" i="5" s="1"/>
  <c r="DB322" i="5" s="1"/>
  <c r="DB323" i="5" s="1"/>
  <c r="DB324" i="5" s="1"/>
  <c r="DB325" i="5" s="1"/>
  <c r="DB326" i="5" s="1"/>
  <c r="DB327" i="5" s="1"/>
  <c r="DB328" i="5" s="1"/>
  <c r="DB329" i="5" s="1"/>
  <c r="DB330" i="5" s="1"/>
  <c r="DB331" i="5" s="1"/>
  <c r="DB332" i="5" s="1"/>
  <c r="DB333" i="5" s="1"/>
  <c r="DB334" i="5" s="1"/>
  <c r="CT36" i="5"/>
  <c r="CT37" i="5" s="1"/>
  <c r="CT38" i="5" s="1"/>
  <c r="CT39" i="5" s="1"/>
  <c r="CT40" i="5" s="1"/>
  <c r="CT41" i="5" s="1"/>
  <c r="CT42" i="5" s="1"/>
  <c r="CT43" i="5" s="1"/>
  <c r="CT44" i="5" s="1"/>
  <c r="CT45" i="5" s="1"/>
  <c r="CT46" i="5" s="1"/>
  <c r="CT47" i="5" s="1"/>
  <c r="CT48" i="5" s="1"/>
  <c r="CT49" i="5" s="1"/>
  <c r="CT50" i="5" s="1"/>
  <c r="CT51" i="5" s="1"/>
  <c r="CT52" i="5" s="1"/>
  <c r="CT53" i="5" s="1"/>
  <c r="CT54" i="5" s="1"/>
  <c r="CT55" i="5" s="1"/>
  <c r="CT56" i="5" s="1"/>
  <c r="CT57" i="5" s="1"/>
  <c r="CT58" i="5" s="1"/>
  <c r="CT59" i="5" s="1"/>
  <c r="CT60" i="5" s="1"/>
  <c r="CT61" i="5" s="1"/>
  <c r="CT62" i="5" s="1"/>
  <c r="CT63" i="5" s="1"/>
  <c r="CT64" i="5" s="1"/>
  <c r="CT65" i="5" s="1"/>
  <c r="CT66" i="5" s="1"/>
  <c r="CT67" i="5" s="1"/>
  <c r="CT68" i="5" s="1"/>
  <c r="CT69" i="5" s="1"/>
  <c r="CT70" i="5" s="1"/>
  <c r="CT71" i="5" s="1"/>
  <c r="CT72" i="5" s="1"/>
  <c r="CT73" i="5" s="1"/>
  <c r="CT74" i="5" s="1"/>
  <c r="CT75" i="5" s="1"/>
  <c r="CT76" i="5" s="1"/>
  <c r="CT77" i="5" s="1"/>
  <c r="CT78" i="5" s="1"/>
  <c r="CT79" i="5" s="1"/>
  <c r="CT80" i="5" s="1"/>
  <c r="CT81" i="5" s="1"/>
  <c r="CT82" i="5" s="1"/>
  <c r="CT83" i="5" s="1"/>
  <c r="CT84" i="5" s="1"/>
  <c r="CT85" i="5" s="1"/>
  <c r="CT86" i="5" s="1"/>
  <c r="CT87" i="5" s="1"/>
  <c r="CT88" i="5" s="1"/>
  <c r="CT89" i="5" s="1"/>
  <c r="CT90" i="5" s="1"/>
  <c r="CT91" i="5" s="1"/>
  <c r="CT92" i="5" s="1"/>
  <c r="CT93" i="5" s="1"/>
  <c r="CT94" i="5" s="1"/>
  <c r="CT95" i="5" s="1"/>
  <c r="CT96" i="5" s="1"/>
  <c r="CT97" i="5" s="1"/>
  <c r="CT98" i="5" s="1"/>
  <c r="CT99" i="5" s="1"/>
  <c r="CT100" i="5" s="1"/>
  <c r="CT101" i="5" s="1"/>
  <c r="CT102" i="5" s="1"/>
  <c r="CT103" i="5" s="1"/>
  <c r="CT104" i="5" s="1"/>
  <c r="CT105" i="5" s="1"/>
  <c r="CT106" i="5" s="1"/>
  <c r="CT107" i="5" s="1"/>
  <c r="CT108" i="5" s="1"/>
  <c r="CT109" i="5" s="1"/>
  <c r="CT110" i="5" s="1"/>
  <c r="CT111" i="5" s="1"/>
  <c r="CT112" i="5" s="1"/>
  <c r="CT113" i="5" s="1"/>
  <c r="CT114" i="5" s="1"/>
  <c r="CT115" i="5" s="1"/>
  <c r="CT116" i="5" s="1"/>
  <c r="CT117" i="5" s="1"/>
  <c r="CT118" i="5" s="1"/>
  <c r="CT119" i="5" s="1"/>
  <c r="CT120" i="5" s="1"/>
  <c r="CT121" i="5" s="1"/>
  <c r="CT122" i="5" s="1"/>
  <c r="CT123" i="5" s="1"/>
  <c r="CT124" i="5" s="1"/>
  <c r="CT125" i="5" s="1"/>
  <c r="CT126" i="5" s="1"/>
  <c r="CT127" i="5" s="1"/>
  <c r="CT128" i="5" s="1"/>
  <c r="CT129" i="5" s="1"/>
  <c r="CT130" i="5" s="1"/>
  <c r="CT131" i="5" s="1"/>
  <c r="CT132" i="5" s="1"/>
  <c r="CT133" i="5" s="1"/>
  <c r="CT134" i="5" s="1"/>
  <c r="CT135" i="5" s="1"/>
  <c r="CT136" i="5" s="1"/>
  <c r="CT137" i="5" s="1"/>
  <c r="CT138" i="5" s="1"/>
  <c r="CT139" i="5" s="1"/>
  <c r="CT140" i="5" s="1"/>
  <c r="CT141" i="5" s="1"/>
  <c r="CT142" i="5" s="1"/>
  <c r="CT143" i="5" s="1"/>
  <c r="CT144" i="5" s="1"/>
  <c r="CT145" i="5" s="1"/>
  <c r="CT146" i="5" s="1"/>
  <c r="CT147" i="5" s="1"/>
  <c r="CT148" i="5" s="1"/>
  <c r="CT149" i="5" s="1"/>
  <c r="CT150" i="5" s="1"/>
  <c r="CT151" i="5" s="1"/>
  <c r="CT152" i="5" s="1"/>
  <c r="CT153" i="5" s="1"/>
  <c r="CT154" i="5" s="1"/>
  <c r="CT155" i="5" s="1"/>
  <c r="CT156" i="5" s="1"/>
  <c r="CT157" i="5" s="1"/>
  <c r="CT158" i="5" s="1"/>
  <c r="CT159" i="5" s="1"/>
  <c r="CT160" i="5" s="1"/>
  <c r="CT161" i="5" s="1"/>
  <c r="CT162" i="5" s="1"/>
  <c r="CT163" i="5" s="1"/>
  <c r="CT164" i="5" s="1"/>
  <c r="CT165" i="5" s="1"/>
  <c r="CT166" i="5" s="1"/>
  <c r="CT167" i="5" s="1"/>
  <c r="CT168" i="5" s="1"/>
  <c r="CT169" i="5" s="1"/>
  <c r="CT170" i="5" s="1"/>
  <c r="CT171" i="5" s="1"/>
  <c r="CT172" i="5" s="1"/>
  <c r="CT173" i="5" s="1"/>
  <c r="CT174" i="5" s="1"/>
  <c r="CT175" i="5" s="1"/>
  <c r="CT176" i="5" s="1"/>
  <c r="CT177" i="5" s="1"/>
  <c r="CT178" i="5" s="1"/>
  <c r="CT179" i="5" s="1"/>
  <c r="CT180" i="5" s="1"/>
  <c r="CT181" i="5" s="1"/>
  <c r="CT182" i="5" s="1"/>
  <c r="CT183" i="5" s="1"/>
  <c r="CT184" i="5" s="1"/>
  <c r="CT185" i="5" s="1"/>
  <c r="CT186" i="5" s="1"/>
  <c r="CT187" i="5" s="1"/>
  <c r="CT188" i="5" s="1"/>
  <c r="CT189" i="5" s="1"/>
  <c r="CT190" i="5" s="1"/>
  <c r="CT191" i="5" s="1"/>
  <c r="CT192" i="5" s="1"/>
  <c r="CT193" i="5" s="1"/>
  <c r="CT194" i="5" s="1"/>
  <c r="CT195" i="5" s="1"/>
  <c r="CT196" i="5" s="1"/>
  <c r="CT197" i="5" s="1"/>
  <c r="CT198" i="5" s="1"/>
  <c r="CT199" i="5" s="1"/>
  <c r="CT200" i="5" s="1"/>
  <c r="CT201" i="5" s="1"/>
  <c r="CT202" i="5" s="1"/>
  <c r="CT203" i="5" s="1"/>
  <c r="CT204" i="5" s="1"/>
  <c r="CT205" i="5" s="1"/>
  <c r="CT206" i="5" s="1"/>
  <c r="CT207" i="5" s="1"/>
  <c r="CT208" i="5" s="1"/>
  <c r="CT209" i="5" s="1"/>
  <c r="CT210" i="5" s="1"/>
  <c r="CT211" i="5" s="1"/>
  <c r="CT212" i="5" s="1"/>
  <c r="CT213" i="5" s="1"/>
  <c r="CT214" i="5" s="1"/>
  <c r="CT215" i="5" s="1"/>
  <c r="CT216" i="5" s="1"/>
  <c r="CT217" i="5" s="1"/>
  <c r="CT218" i="5" s="1"/>
  <c r="CT219" i="5" s="1"/>
  <c r="CT220" i="5" s="1"/>
  <c r="CT221" i="5" s="1"/>
  <c r="CT222" i="5" s="1"/>
  <c r="CT223" i="5" s="1"/>
  <c r="CT224" i="5" s="1"/>
  <c r="CT225" i="5" s="1"/>
  <c r="CT226" i="5" s="1"/>
  <c r="CT227" i="5" s="1"/>
  <c r="CT228" i="5" s="1"/>
  <c r="CT229" i="5" s="1"/>
  <c r="CT230" i="5" s="1"/>
  <c r="CT231" i="5" s="1"/>
  <c r="CT232" i="5" s="1"/>
  <c r="CT233" i="5" s="1"/>
  <c r="CT234" i="5" s="1"/>
  <c r="CT235" i="5" s="1"/>
  <c r="CT236" i="5" s="1"/>
  <c r="CT237" i="5" s="1"/>
  <c r="CT238" i="5" s="1"/>
  <c r="CT239" i="5" s="1"/>
  <c r="CT240" i="5" s="1"/>
  <c r="CT241" i="5" s="1"/>
  <c r="CT242" i="5" s="1"/>
  <c r="CT243" i="5" s="1"/>
  <c r="CT244" i="5" s="1"/>
  <c r="CT245" i="5" s="1"/>
  <c r="CT246" i="5" s="1"/>
  <c r="CT247" i="5" s="1"/>
  <c r="CT248" i="5" s="1"/>
  <c r="CT249" i="5" s="1"/>
  <c r="CT250" i="5" s="1"/>
  <c r="CT251" i="5" s="1"/>
  <c r="CT252" i="5" s="1"/>
  <c r="CT253" i="5" s="1"/>
  <c r="CT254" i="5" s="1"/>
  <c r="CT255" i="5" s="1"/>
  <c r="CT256" i="5" s="1"/>
  <c r="CT257" i="5" s="1"/>
  <c r="CT258" i="5" s="1"/>
  <c r="CT259" i="5" s="1"/>
  <c r="CT260" i="5" s="1"/>
  <c r="CT261" i="5" s="1"/>
  <c r="CT262" i="5" s="1"/>
  <c r="CT263" i="5" s="1"/>
  <c r="CT264" i="5" s="1"/>
  <c r="CT265" i="5" s="1"/>
  <c r="CT266" i="5" s="1"/>
  <c r="CT267" i="5" s="1"/>
  <c r="CT268" i="5" s="1"/>
  <c r="CT269" i="5" s="1"/>
  <c r="CT270" i="5" s="1"/>
  <c r="CT271" i="5" s="1"/>
  <c r="CT272" i="5" s="1"/>
  <c r="CT273" i="5" s="1"/>
  <c r="CT274" i="5" s="1"/>
  <c r="CT275" i="5" s="1"/>
  <c r="CT276" i="5" s="1"/>
  <c r="CT277" i="5" s="1"/>
  <c r="CT278" i="5" s="1"/>
  <c r="CT279" i="5" s="1"/>
  <c r="CT280" i="5" s="1"/>
  <c r="CT281" i="5" s="1"/>
  <c r="CT282" i="5" s="1"/>
  <c r="CT283" i="5" s="1"/>
  <c r="CT284" i="5" s="1"/>
  <c r="CT285" i="5" s="1"/>
  <c r="CT286" i="5" s="1"/>
  <c r="CT287" i="5" s="1"/>
  <c r="CT288" i="5" s="1"/>
  <c r="CT289" i="5" s="1"/>
  <c r="CT290" i="5" s="1"/>
  <c r="CT291" i="5" s="1"/>
  <c r="CT292" i="5" s="1"/>
  <c r="CT293" i="5" s="1"/>
  <c r="CT294" i="5" s="1"/>
  <c r="CT295" i="5" s="1"/>
  <c r="CT296" i="5" s="1"/>
  <c r="CT297" i="5" s="1"/>
  <c r="CT298" i="5" s="1"/>
  <c r="CT299" i="5" s="1"/>
  <c r="CT300" i="5" s="1"/>
  <c r="CT301" i="5" s="1"/>
  <c r="CT302" i="5" s="1"/>
  <c r="CT303" i="5" s="1"/>
  <c r="CT304" i="5" s="1"/>
  <c r="CT305" i="5" s="1"/>
  <c r="CT306" i="5" s="1"/>
  <c r="CT307" i="5" s="1"/>
  <c r="CT308" i="5" s="1"/>
  <c r="CT309" i="5" s="1"/>
  <c r="CT310" i="5" s="1"/>
  <c r="CT311" i="5" s="1"/>
  <c r="CT312" i="5" s="1"/>
  <c r="CT313" i="5" s="1"/>
  <c r="CT314" i="5" s="1"/>
  <c r="CT315" i="5" s="1"/>
  <c r="CT316" i="5" s="1"/>
  <c r="CT317" i="5" s="1"/>
  <c r="CT318" i="5" s="1"/>
  <c r="CT319" i="5" s="1"/>
  <c r="CT320" i="5" s="1"/>
  <c r="CT321" i="5" s="1"/>
  <c r="CT322" i="5" s="1"/>
  <c r="CT323" i="5" s="1"/>
  <c r="CT324" i="5" s="1"/>
  <c r="CT325" i="5" s="1"/>
  <c r="CT326" i="5" s="1"/>
  <c r="CT327" i="5" s="1"/>
  <c r="CT328" i="5" s="1"/>
  <c r="CT329" i="5" s="1"/>
  <c r="CT330" i="5" s="1"/>
  <c r="CT331" i="5" s="1"/>
  <c r="CT332" i="5" s="1"/>
  <c r="CT333" i="5" s="1"/>
  <c r="CT334" i="5" s="1"/>
  <c r="CL36" i="5"/>
  <c r="CL37" i="5" s="1"/>
  <c r="CL38" i="5" s="1"/>
  <c r="CL39" i="5" s="1"/>
  <c r="CL40" i="5" s="1"/>
  <c r="CL41" i="5" s="1"/>
  <c r="CL42" i="5" s="1"/>
  <c r="CL43" i="5" s="1"/>
  <c r="CL44" i="5" s="1"/>
  <c r="CL45" i="5" s="1"/>
  <c r="CL46" i="5" s="1"/>
  <c r="CL47" i="5" s="1"/>
  <c r="CL48" i="5" s="1"/>
  <c r="CL49" i="5" s="1"/>
  <c r="CL50" i="5" s="1"/>
  <c r="CL51" i="5" s="1"/>
  <c r="CL52" i="5" s="1"/>
  <c r="CL53" i="5" s="1"/>
  <c r="CL54" i="5" s="1"/>
  <c r="CL55" i="5" s="1"/>
  <c r="CL56" i="5" s="1"/>
  <c r="CL57" i="5" s="1"/>
  <c r="CL58" i="5" s="1"/>
  <c r="CL59" i="5" s="1"/>
  <c r="CL60" i="5" s="1"/>
  <c r="CL61" i="5" s="1"/>
  <c r="CL62" i="5" s="1"/>
  <c r="CL63" i="5" s="1"/>
  <c r="CL64" i="5" s="1"/>
  <c r="CL65" i="5" s="1"/>
  <c r="CL66" i="5" s="1"/>
  <c r="CL67" i="5" s="1"/>
  <c r="CL68" i="5" s="1"/>
  <c r="CL69" i="5" s="1"/>
  <c r="CL70" i="5" s="1"/>
  <c r="CL71" i="5" s="1"/>
  <c r="CL72" i="5" s="1"/>
  <c r="CL73" i="5" s="1"/>
  <c r="CL74" i="5" s="1"/>
  <c r="CL75" i="5" s="1"/>
  <c r="CL76" i="5" s="1"/>
  <c r="CL77" i="5" s="1"/>
  <c r="CL78" i="5" s="1"/>
  <c r="CL79" i="5" s="1"/>
  <c r="CL80" i="5" s="1"/>
  <c r="CL81" i="5" s="1"/>
  <c r="CL82" i="5" s="1"/>
  <c r="CL83" i="5" s="1"/>
  <c r="CL84" i="5" s="1"/>
  <c r="CL85" i="5" s="1"/>
  <c r="CL86" i="5" s="1"/>
  <c r="CL87" i="5" s="1"/>
  <c r="CL88" i="5" s="1"/>
  <c r="CL89" i="5" s="1"/>
  <c r="CL90" i="5" s="1"/>
  <c r="CL91" i="5" s="1"/>
  <c r="CL92" i="5" s="1"/>
  <c r="CL93" i="5" s="1"/>
  <c r="CL94" i="5" s="1"/>
  <c r="CL95" i="5" s="1"/>
  <c r="CL96" i="5" s="1"/>
  <c r="CL97" i="5" s="1"/>
  <c r="CL98" i="5" s="1"/>
  <c r="CL99" i="5" s="1"/>
  <c r="CL100" i="5" s="1"/>
  <c r="CL101" i="5" s="1"/>
  <c r="CL102" i="5" s="1"/>
  <c r="CL103" i="5" s="1"/>
  <c r="CL104" i="5" s="1"/>
  <c r="CL105" i="5" s="1"/>
  <c r="CL106" i="5" s="1"/>
  <c r="CL107" i="5" s="1"/>
  <c r="CL108" i="5" s="1"/>
  <c r="CL109" i="5" s="1"/>
  <c r="CL110" i="5" s="1"/>
  <c r="CL111" i="5" s="1"/>
  <c r="CL112" i="5" s="1"/>
  <c r="CL113" i="5" s="1"/>
  <c r="CL114" i="5" s="1"/>
  <c r="CL115" i="5" s="1"/>
  <c r="CL116" i="5" s="1"/>
  <c r="CL117" i="5" s="1"/>
  <c r="CL118" i="5" s="1"/>
  <c r="CL119" i="5" s="1"/>
  <c r="CL120" i="5" s="1"/>
  <c r="CL121" i="5" s="1"/>
  <c r="CL122" i="5" s="1"/>
  <c r="CL123" i="5" s="1"/>
  <c r="CL124" i="5" s="1"/>
  <c r="CL125" i="5" s="1"/>
  <c r="CL126" i="5" s="1"/>
  <c r="CL127" i="5" s="1"/>
  <c r="CL128" i="5" s="1"/>
  <c r="CL129" i="5" s="1"/>
  <c r="CL130" i="5" s="1"/>
  <c r="CL131" i="5" s="1"/>
  <c r="CL132" i="5" s="1"/>
  <c r="CL133" i="5" s="1"/>
  <c r="CL134" i="5" s="1"/>
  <c r="CL135" i="5" s="1"/>
  <c r="CL136" i="5" s="1"/>
  <c r="CL137" i="5" s="1"/>
  <c r="CL138" i="5" s="1"/>
  <c r="CL139" i="5" s="1"/>
  <c r="CL140" i="5" s="1"/>
  <c r="CL141" i="5" s="1"/>
  <c r="CL142" i="5" s="1"/>
  <c r="CL143" i="5" s="1"/>
  <c r="CL144" i="5" s="1"/>
  <c r="CL145" i="5" s="1"/>
  <c r="CL146" i="5" s="1"/>
  <c r="CL147" i="5" s="1"/>
  <c r="CL148" i="5" s="1"/>
  <c r="CL149" i="5" s="1"/>
  <c r="CL150" i="5" s="1"/>
  <c r="CL151" i="5" s="1"/>
  <c r="CL152" i="5" s="1"/>
  <c r="CL153" i="5" s="1"/>
  <c r="CL154" i="5" s="1"/>
  <c r="CL155" i="5" s="1"/>
  <c r="CL156" i="5" s="1"/>
  <c r="CL157" i="5" s="1"/>
  <c r="CL158" i="5" s="1"/>
  <c r="CL159" i="5" s="1"/>
  <c r="CL160" i="5" s="1"/>
  <c r="CL161" i="5" s="1"/>
  <c r="CL162" i="5" s="1"/>
  <c r="CL163" i="5" s="1"/>
  <c r="CL164" i="5" s="1"/>
  <c r="CL165" i="5" s="1"/>
  <c r="CL166" i="5" s="1"/>
  <c r="CL167" i="5" s="1"/>
  <c r="CL168" i="5" s="1"/>
  <c r="CL169" i="5" s="1"/>
  <c r="CL170" i="5" s="1"/>
  <c r="CL171" i="5" s="1"/>
  <c r="CL172" i="5" s="1"/>
  <c r="CL173" i="5" s="1"/>
  <c r="CL174" i="5" s="1"/>
  <c r="CL175" i="5" s="1"/>
  <c r="CL176" i="5" s="1"/>
  <c r="CL177" i="5" s="1"/>
  <c r="CL178" i="5" s="1"/>
  <c r="CL179" i="5" s="1"/>
  <c r="CL180" i="5" s="1"/>
  <c r="CL181" i="5" s="1"/>
  <c r="CL182" i="5" s="1"/>
  <c r="CL183" i="5" s="1"/>
  <c r="CL184" i="5" s="1"/>
  <c r="CL185" i="5" s="1"/>
  <c r="CL186" i="5" s="1"/>
  <c r="CL187" i="5" s="1"/>
  <c r="CL188" i="5" s="1"/>
  <c r="CL189" i="5" s="1"/>
  <c r="CL190" i="5" s="1"/>
  <c r="CL191" i="5" s="1"/>
  <c r="CL192" i="5" s="1"/>
  <c r="CL193" i="5" s="1"/>
  <c r="CL194" i="5" s="1"/>
  <c r="CL195" i="5" s="1"/>
  <c r="CL196" i="5" s="1"/>
  <c r="CL197" i="5" s="1"/>
  <c r="CL198" i="5" s="1"/>
  <c r="CL199" i="5" s="1"/>
  <c r="CL200" i="5" s="1"/>
  <c r="CL201" i="5" s="1"/>
  <c r="CL202" i="5" s="1"/>
  <c r="CL203" i="5" s="1"/>
  <c r="CL204" i="5" s="1"/>
  <c r="CL205" i="5" s="1"/>
  <c r="CL206" i="5" s="1"/>
  <c r="CL207" i="5" s="1"/>
  <c r="CL208" i="5" s="1"/>
  <c r="CL209" i="5" s="1"/>
  <c r="CL210" i="5" s="1"/>
  <c r="CL211" i="5" s="1"/>
  <c r="CL212" i="5" s="1"/>
  <c r="CL213" i="5" s="1"/>
  <c r="CL214" i="5" s="1"/>
  <c r="CL215" i="5" s="1"/>
  <c r="CL216" i="5" s="1"/>
  <c r="CL217" i="5" s="1"/>
  <c r="CL218" i="5" s="1"/>
  <c r="CL219" i="5" s="1"/>
  <c r="CL220" i="5" s="1"/>
  <c r="CL221" i="5" s="1"/>
  <c r="CL222" i="5" s="1"/>
  <c r="CL223" i="5" s="1"/>
  <c r="CL224" i="5" s="1"/>
  <c r="CL225" i="5" s="1"/>
  <c r="CL226" i="5" s="1"/>
  <c r="CL227" i="5" s="1"/>
  <c r="CL228" i="5" s="1"/>
  <c r="CL229" i="5" s="1"/>
  <c r="CL230" i="5" s="1"/>
  <c r="CL231" i="5" s="1"/>
  <c r="CL232" i="5" s="1"/>
  <c r="CL233" i="5" s="1"/>
  <c r="CL234" i="5" s="1"/>
  <c r="CL235" i="5" s="1"/>
  <c r="CL236" i="5" s="1"/>
  <c r="CL237" i="5" s="1"/>
  <c r="CL238" i="5" s="1"/>
  <c r="CL239" i="5" s="1"/>
  <c r="CL240" i="5" s="1"/>
  <c r="CL241" i="5" s="1"/>
  <c r="CL242" i="5" s="1"/>
  <c r="CL243" i="5" s="1"/>
  <c r="CL244" i="5" s="1"/>
  <c r="CL245" i="5" s="1"/>
  <c r="CL246" i="5" s="1"/>
  <c r="CL247" i="5" s="1"/>
  <c r="CL248" i="5" s="1"/>
  <c r="CL249" i="5" s="1"/>
  <c r="CL250" i="5" s="1"/>
  <c r="CL251" i="5" s="1"/>
  <c r="CL252" i="5" s="1"/>
  <c r="CL253" i="5" s="1"/>
  <c r="CL254" i="5" s="1"/>
  <c r="CL255" i="5" s="1"/>
  <c r="CL256" i="5" s="1"/>
  <c r="CL257" i="5" s="1"/>
  <c r="CL258" i="5" s="1"/>
  <c r="CL259" i="5" s="1"/>
  <c r="CL260" i="5" s="1"/>
  <c r="CL261" i="5" s="1"/>
  <c r="CL262" i="5" s="1"/>
  <c r="CL263" i="5" s="1"/>
  <c r="CL264" i="5" s="1"/>
  <c r="CL265" i="5" s="1"/>
  <c r="CL266" i="5" s="1"/>
  <c r="CL267" i="5" s="1"/>
  <c r="CL268" i="5" s="1"/>
  <c r="CL269" i="5" s="1"/>
  <c r="CL270" i="5" s="1"/>
  <c r="CL271" i="5" s="1"/>
  <c r="CL272" i="5" s="1"/>
  <c r="CL273" i="5" s="1"/>
  <c r="CL274" i="5" s="1"/>
  <c r="CL275" i="5" s="1"/>
  <c r="CL276" i="5" s="1"/>
  <c r="CL277" i="5" s="1"/>
  <c r="CL278" i="5" s="1"/>
  <c r="CL279" i="5" s="1"/>
  <c r="CL280" i="5" s="1"/>
  <c r="CL281" i="5" s="1"/>
  <c r="CL282" i="5" s="1"/>
  <c r="CL283" i="5" s="1"/>
  <c r="CL284" i="5" s="1"/>
  <c r="CL285" i="5" s="1"/>
  <c r="CL286" i="5" s="1"/>
  <c r="CL287" i="5" s="1"/>
  <c r="CL288" i="5" s="1"/>
  <c r="CL289" i="5" s="1"/>
  <c r="CL290" i="5" s="1"/>
  <c r="CL291" i="5" s="1"/>
  <c r="CL292" i="5" s="1"/>
  <c r="CL293" i="5" s="1"/>
  <c r="CL294" i="5" s="1"/>
  <c r="CL295" i="5" s="1"/>
  <c r="CL296" i="5" s="1"/>
  <c r="CL297" i="5" s="1"/>
  <c r="CL298" i="5" s="1"/>
  <c r="CL299" i="5" s="1"/>
  <c r="CL300" i="5" s="1"/>
  <c r="CL301" i="5" s="1"/>
  <c r="CL302" i="5" s="1"/>
  <c r="CL303" i="5" s="1"/>
  <c r="CL304" i="5" s="1"/>
  <c r="CL305" i="5" s="1"/>
  <c r="CL306" i="5" s="1"/>
  <c r="CL307" i="5" s="1"/>
  <c r="CL308" i="5" s="1"/>
  <c r="CL309" i="5" s="1"/>
  <c r="CL310" i="5" s="1"/>
  <c r="CL311" i="5" s="1"/>
  <c r="CL312" i="5" s="1"/>
  <c r="CL313" i="5" s="1"/>
  <c r="CL314" i="5" s="1"/>
  <c r="CL315" i="5" s="1"/>
  <c r="CL316" i="5" s="1"/>
  <c r="CL317" i="5" s="1"/>
  <c r="CL318" i="5" s="1"/>
  <c r="CL319" i="5" s="1"/>
  <c r="CL320" i="5" s="1"/>
  <c r="CL321" i="5" s="1"/>
  <c r="CL322" i="5" s="1"/>
  <c r="CL323" i="5" s="1"/>
  <c r="CL324" i="5" s="1"/>
  <c r="CL325" i="5" s="1"/>
  <c r="CL326" i="5" s="1"/>
  <c r="CL327" i="5" s="1"/>
  <c r="CL328" i="5" s="1"/>
  <c r="CL329" i="5" s="1"/>
  <c r="CL330" i="5" s="1"/>
  <c r="CL331" i="5" s="1"/>
  <c r="CL332" i="5" s="1"/>
  <c r="CL333" i="5" s="1"/>
  <c r="CL334" i="5" s="1"/>
  <c r="CD36" i="5"/>
  <c r="CD37" i="5" s="1"/>
  <c r="CD38" i="5" s="1"/>
  <c r="CD39" i="5" s="1"/>
  <c r="CD40" i="5" s="1"/>
  <c r="CD41" i="5" s="1"/>
  <c r="CD42" i="5" s="1"/>
  <c r="CD43" i="5" s="1"/>
  <c r="CD44" i="5" s="1"/>
  <c r="CD45" i="5" s="1"/>
  <c r="CD46" i="5" s="1"/>
  <c r="CD47" i="5" s="1"/>
  <c r="CD48" i="5" s="1"/>
  <c r="CD49" i="5" s="1"/>
  <c r="CD50" i="5" s="1"/>
  <c r="CD51" i="5" s="1"/>
  <c r="CD52" i="5" s="1"/>
  <c r="CD53" i="5" s="1"/>
  <c r="CD54" i="5" s="1"/>
  <c r="CD55" i="5" s="1"/>
  <c r="CD56" i="5" s="1"/>
  <c r="CD57" i="5" s="1"/>
  <c r="CD58" i="5" s="1"/>
  <c r="CD59" i="5" s="1"/>
  <c r="CD60" i="5" s="1"/>
  <c r="CD61" i="5" s="1"/>
  <c r="CD62" i="5" s="1"/>
  <c r="CD63" i="5" s="1"/>
  <c r="CD64" i="5" s="1"/>
  <c r="CD65" i="5" s="1"/>
  <c r="CD66" i="5" s="1"/>
  <c r="CD67" i="5" s="1"/>
  <c r="CD68" i="5" s="1"/>
  <c r="CD69" i="5" s="1"/>
  <c r="CD70" i="5" s="1"/>
  <c r="CD71" i="5" s="1"/>
  <c r="CD72" i="5" s="1"/>
  <c r="CD73" i="5" s="1"/>
  <c r="CD74" i="5" s="1"/>
  <c r="CD75" i="5" s="1"/>
  <c r="CD76" i="5" s="1"/>
  <c r="CD77" i="5" s="1"/>
  <c r="CD78" i="5" s="1"/>
  <c r="CD79" i="5" s="1"/>
  <c r="CD80" i="5" s="1"/>
  <c r="CD81" i="5" s="1"/>
  <c r="CD82" i="5" s="1"/>
  <c r="CD83" i="5" s="1"/>
  <c r="CD84" i="5" s="1"/>
  <c r="CD85" i="5" s="1"/>
  <c r="CD86" i="5" s="1"/>
  <c r="CD87" i="5" s="1"/>
  <c r="CD88" i="5" s="1"/>
  <c r="CD89" i="5" s="1"/>
  <c r="CD90" i="5" s="1"/>
  <c r="CD91" i="5" s="1"/>
  <c r="CD92" i="5" s="1"/>
  <c r="CD93" i="5" s="1"/>
  <c r="CD94" i="5" s="1"/>
  <c r="CD95" i="5" s="1"/>
  <c r="CD96" i="5" s="1"/>
  <c r="CD97" i="5" s="1"/>
  <c r="CD98" i="5" s="1"/>
  <c r="CD99" i="5" s="1"/>
  <c r="CD100" i="5" s="1"/>
  <c r="CD101" i="5" s="1"/>
  <c r="CD102" i="5" s="1"/>
  <c r="CD103" i="5" s="1"/>
  <c r="CD104" i="5" s="1"/>
  <c r="CD105" i="5" s="1"/>
  <c r="CD106" i="5" s="1"/>
  <c r="CD107" i="5" s="1"/>
  <c r="CD108" i="5" s="1"/>
  <c r="CD109" i="5" s="1"/>
  <c r="CD110" i="5" s="1"/>
  <c r="CD111" i="5" s="1"/>
  <c r="CD112" i="5" s="1"/>
  <c r="CD113" i="5" s="1"/>
  <c r="CD114" i="5" s="1"/>
  <c r="CD115" i="5" s="1"/>
  <c r="CD116" i="5" s="1"/>
  <c r="CD117" i="5" s="1"/>
  <c r="CD118" i="5" s="1"/>
  <c r="CD119" i="5" s="1"/>
  <c r="CD120" i="5" s="1"/>
  <c r="CD121" i="5" s="1"/>
  <c r="CD122" i="5" s="1"/>
  <c r="CD123" i="5" s="1"/>
  <c r="CD124" i="5" s="1"/>
  <c r="CD125" i="5" s="1"/>
  <c r="CD126" i="5" s="1"/>
  <c r="CD127" i="5" s="1"/>
  <c r="CD128" i="5" s="1"/>
  <c r="CD129" i="5" s="1"/>
  <c r="CD130" i="5" s="1"/>
  <c r="CD131" i="5" s="1"/>
  <c r="CD132" i="5" s="1"/>
  <c r="CD133" i="5" s="1"/>
  <c r="CD134" i="5" s="1"/>
  <c r="CD135" i="5" s="1"/>
  <c r="CD136" i="5" s="1"/>
  <c r="CD137" i="5" s="1"/>
  <c r="CD138" i="5" s="1"/>
  <c r="CD139" i="5" s="1"/>
  <c r="CD140" i="5" s="1"/>
  <c r="CD141" i="5" s="1"/>
  <c r="CD142" i="5" s="1"/>
  <c r="CD143" i="5" s="1"/>
  <c r="CD144" i="5" s="1"/>
  <c r="CD145" i="5" s="1"/>
  <c r="CD146" i="5" s="1"/>
  <c r="CD147" i="5" s="1"/>
  <c r="CD148" i="5" s="1"/>
  <c r="CD149" i="5" s="1"/>
  <c r="CD150" i="5" s="1"/>
  <c r="CD151" i="5" s="1"/>
  <c r="CD152" i="5" s="1"/>
  <c r="CD153" i="5" s="1"/>
  <c r="CD154" i="5" s="1"/>
  <c r="CD155" i="5" s="1"/>
  <c r="CD156" i="5" s="1"/>
  <c r="CD157" i="5" s="1"/>
  <c r="CD158" i="5" s="1"/>
  <c r="CD159" i="5" s="1"/>
  <c r="CD160" i="5" s="1"/>
  <c r="CD161" i="5" s="1"/>
  <c r="CD162" i="5" s="1"/>
  <c r="CD163" i="5" s="1"/>
  <c r="CD164" i="5" s="1"/>
  <c r="CD165" i="5" s="1"/>
  <c r="CD166" i="5" s="1"/>
  <c r="CD167" i="5" s="1"/>
  <c r="CD168" i="5" s="1"/>
  <c r="CD169" i="5" s="1"/>
  <c r="CD170" i="5" s="1"/>
  <c r="CD171" i="5" s="1"/>
  <c r="CD172" i="5" s="1"/>
  <c r="CD173" i="5" s="1"/>
  <c r="CD174" i="5" s="1"/>
  <c r="CD175" i="5" s="1"/>
  <c r="CD176" i="5" s="1"/>
  <c r="CD177" i="5" s="1"/>
  <c r="CD178" i="5" s="1"/>
  <c r="CD179" i="5" s="1"/>
  <c r="CD180" i="5" s="1"/>
  <c r="CD181" i="5" s="1"/>
  <c r="CD182" i="5" s="1"/>
  <c r="CD183" i="5" s="1"/>
  <c r="CD184" i="5" s="1"/>
  <c r="CD185" i="5" s="1"/>
  <c r="CD186" i="5" s="1"/>
  <c r="CD187" i="5" s="1"/>
  <c r="CD188" i="5" s="1"/>
  <c r="CD189" i="5" s="1"/>
  <c r="CD190" i="5" s="1"/>
  <c r="CD191" i="5" s="1"/>
  <c r="CD192" i="5" s="1"/>
  <c r="CD193" i="5" s="1"/>
  <c r="CD194" i="5" s="1"/>
  <c r="CD195" i="5" s="1"/>
  <c r="CD196" i="5" s="1"/>
  <c r="CD197" i="5" s="1"/>
  <c r="CD198" i="5" s="1"/>
  <c r="CD199" i="5" s="1"/>
  <c r="CD200" i="5" s="1"/>
  <c r="CD201" i="5" s="1"/>
  <c r="CD202" i="5" s="1"/>
  <c r="CD203" i="5" s="1"/>
  <c r="CD204" i="5" s="1"/>
  <c r="CD205" i="5" s="1"/>
  <c r="CD206" i="5" s="1"/>
  <c r="CD207" i="5" s="1"/>
  <c r="CD208" i="5" s="1"/>
  <c r="CD209" i="5" s="1"/>
  <c r="CD210" i="5" s="1"/>
  <c r="CD211" i="5" s="1"/>
  <c r="CD212" i="5" s="1"/>
  <c r="CD213" i="5" s="1"/>
  <c r="CD214" i="5" s="1"/>
  <c r="CD215" i="5" s="1"/>
  <c r="CD216" i="5" s="1"/>
  <c r="CD217" i="5" s="1"/>
  <c r="CD218" i="5" s="1"/>
  <c r="CD219" i="5" s="1"/>
  <c r="CD220" i="5" s="1"/>
  <c r="CD221" i="5" s="1"/>
  <c r="CD222" i="5" s="1"/>
  <c r="CD223" i="5" s="1"/>
  <c r="CD224" i="5" s="1"/>
  <c r="CD225" i="5" s="1"/>
  <c r="CD226" i="5" s="1"/>
  <c r="CD227" i="5" s="1"/>
  <c r="CD228" i="5" s="1"/>
  <c r="CD229" i="5" s="1"/>
  <c r="CD230" i="5" s="1"/>
  <c r="CD231" i="5" s="1"/>
  <c r="CD232" i="5" s="1"/>
  <c r="CD233" i="5" s="1"/>
  <c r="CD234" i="5" s="1"/>
  <c r="CD235" i="5" s="1"/>
  <c r="CD236" i="5" s="1"/>
  <c r="CD237" i="5" s="1"/>
  <c r="CD238" i="5" s="1"/>
  <c r="CD239" i="5" s="1"/>
  <c r="CD240" i="5" s="1"/>
  <c r="CD241" i="5" s="1"/>
  <c r="CD242" i="5" s="1"/>
  <c r="CD243" i="5" s="1"/>
  <c r="CD244" i="5" s="1"/>
  <c r="CD245" i="5" s="1"/>
  <c r="CD246" i="5" s="1"/>
  <c r="CD247" i="5" s="1"/>
  <c r="CD248" i="5" s="1"/>
  <c r="CD249" i="5" s="1"/>
  <c r="CD250" i="5" s="1"/>
  <c r="CD251" i="5" s="1"/>
  <c r="CD252" i="5" s="1"/>
  <c r="CD253" i="5" s="1"/>
  <c r="CD254" i="5" s="1"/>
  <c r="CD255" i="5" s="1"/>
  <c r="CD256" i="5" s="1"/>
  <c r="CD257" i="5" s="1"/>
  <c r="CD258" i="5" s="1"/>
  <c r="CD259" i="5" s="1"/>
  <c r="CD260" i="5" s="1"/>
  <c r="CD261" i="5" s="1"/>
  <c r="CD262" i="5" s="1"/>
  <c r="CD263" i="5" s="1"/>
  <c r="CD264" i="5" s="1"/>
  <c r="CD265" i="5" s="1"/>
  <c r="CD266" i="5" s="1"/>
  <c r="CD267" i="5" s="1"/>
  <c r="CD268" i="5" s="1"/>
  <c r="CD269" i="5" s="1"/>
  <c r="CD270" i="5" s="1"/>
  <c r="CD271" i="5" s="1"/>
  <c r="CD272" i="5" s="1"/>
  <c r="CD273" i="5" s="1"/>
  <c r="CD274" i="5" s="1"/>
  <c r="CD275" i="5" s="1"/>
  <c r="CD276" i="5" s="1"/>
  <c r="CD277" i="5" s="1"/>
  <c r="CD278" i="5" s="1"/>
  <c r="CD279" i="5" s="1"/>
  <c r="CD280" i="5" s="1"/>
  <c r="CD281" i="5" s="1"/>
  <c r="CD282" i="5" s="1"/>
  <c r="CD283" i="5" s="1"/>
  <c r="CD284" i="5" s="1"/>
  <c r="CD285" i="5" s="1"/>
  <c r="CD286" i="5" s="1"/>
  <c r="CD287" i="5" s="1"/>
  <c r="CD288" i="5" s="1"/>
  <c r="CD289" i="5" s="1"/>
  <c r="CD290" i="5" s="1"/>
  <c r="CD291" i="5" s="1"/>
  <c r="CD292" i="5" s="1"/>
  <c r="CD293" i="5" s="1"/>
  <c r="CD294" i="5" s="1"/>
  <c r="CD295" i="5" s="1"/>
  <c r="CD296" i="5" s="1"/>
  <c r="CD297" i="5" s="1"/>
  <c r="CD298" i="5" s="1"/>
  <c r="CD299" i="5" s="1"/>
  <c r="CD300" i="5" s="1"/>
  <c r="CD301" i="5" s="1"/>
  <c r="CD302" i="5" s="1"/>
  <c r="CD303" i="5" s="1"/>
  <c r="CD304" i="5" s="1"/>
  <c r="CD305" i="5" s="1"/>
  <c r="CD306" i="5" s="1"/>
  <c r="CD307" i="5" s="1"/>
  <c r="CD308" i="5" s="1"/>
  <c r="CD309" i="5" s="1"/>
  <c r="CD310" i="5" s="1"/>
  <c r="CD311" i="5" s="1"/>
  <c r="CD312" i="5" s="1"/>
  <c r="CD313" i="5" s="1"/>
  <c r="CD314" i="5" s="1"/>
  <c r="CD315" i="5" s="1"/>
  <c r="CD316" i="5" s="1"/>
  <c r="CD317" i="5" s="1"/>
  <c r="CD318" i="5" s="1"/>
  <c r="CD319" i="5" s="1"/>
  <c r="CD320" i="5" s="1"/>
  <c r="CD321" i="5" s="1"/>
  <c r="CD322" i="5" s="1"/>
  <c r="CD323" i="5" s="1"/>
  <c r="CD324" i="5" s="1"/>
  <c r="CD325" i="5" s="1"/>
  <c r="CD326" i="5" s="1"/>
  <c r="CD327" i="5" s="1"/>
  <c r="CD328" i="5" s="1"/>
  <c r="CD329" i="5" s="1"/>
  <c r="CD330" i="5" s="1"/>
  <c r="CD331" i="5" s="1"/>
  <c r="CD332" i="5" s="1"/>
  <c r="CD333" i="5" s="1"/>
  <c r="CD334" i="5" s="1"/>
  <c r="EY23" i="5"/>
  <c r="EQ23" i="5"/>
  <c r="EI23" i="5"/>
  <c r="EA23" i="5"/>
  <c r="DS23" i="5"/>
  <c r="DK23" i="5"/>
  <c r="DC23" i="5"/>
  <c r="CU23" i="5"/>
  <c r="CM23" i="5"/>
  <c r="CE23" i="5"/>
  <c r="EY20" i="5"/>
  <c r="EZ20" i="5" s="1"/>
  <c r="EQ20" i="5"/>
  <c r="ER20" i="5" s="1"/>
  <c r="EI20" i="5"/>
  <c r="EJ20" i="5" s="1"/>
  <c r="EA20" i="5"/>
  <c r="EB20" i="5" s="1"/>
  <c r="DS20" i="5"/>
  <c r="DT20" i="5" s="1"/>
  <c r="DK20" i="5"/>
  <c r="DL20" i="5" s="1"/>
  <c r="DC20" i="5"/>
  <c r="DD20" i="5" s="1"/>
  <c r="CU20" i="5"/>
  <c r="CV20" i="5" s="1"/>
  <c r="CM20" i="5"/>
  <c r="CN20" i="5" s="1"/>
  <c r="CE20" i="5"/>
  <c r="CF20" i="5" s="1"/>
  <c r="EY19" i="5"/>
  <c r="EZ19" i="5" s="1"/>
  <c r="EQ19" i="5"/>
  <c r="ER19" i="5" s="1"/>
  <c r="EI19" i="5"/>
  <c r="EJ19" i="5" s="1"/>
  <c r="EA19" i="5"/>
  <c r="EB19" i="5" s="1"/>
  <c r="DS19" i="5"/>
  <c r="DT19" i="5" s="1"/>
  <c r="DK19" i="5"/>
  <c r="DL19" i="5" s="1"/>
  <c r="DC19" i="5"/>
  <c r="DD19" i="5" s="1"/>
  <c r="CU19" i="5"/>
  <c r="CV19" i="5" s="1"/>
  <c r="CM19" i="5"/>
  <c r="CN19" i="5" s="1"/>
  <c r="CE19" i="5"/>
  <c r="CF19" i="5" s="1"/>
  <c r="FC11" i="5"/>
  <c r="EU11" i="5"/>
  <c r="EM11" i="5"/>
  <c r="EE11" i="5"/>
  <c r="DW11" i="5"/>
  <c r="R25" i="12" s="1"/>
  <c r="T172" i="7" s="1"/>
  <c r="DO11" i="5"/>
  <c r="DG11" i="5"/>
  <c r="DG12" i="5" s="1"/>
  <c r="DD41" i="5" s="1"/>
  <c r="CY11" i="5"/>
  <c r="CQ11" i="5"/>
  <c r="CI11" i="5"/>
  <c r="FC9" i="5"/>
  <c r="EU9" i="5"/>
  <c r="EM9" i="5"/>
  <c r="EE9" i="5"/>
  <c r="DW9" i="5"/>
  <c r="DO9" i="5"/>
  <c r="DG9" i="5"/>
  <c r="CY9" i="5"/>
  <c r="CQ9" i="5"/>
  <c r="CI9" i="5"/>
  <c r="R27" i="12" l="1"/>
  <c r="T192" i="7" s="1"/>
  <c r="O192" i="7" s="1"/>
  <c r="D16" i="8"/>
  <c r="EE17" i="5"/>
  <c r="CF21" i="5"/>
  <c r="EX17" i="5"/>
  <c r="ER21" i="5"/>
  <c r="EM12" i="5"/>
  <c r="EM17" i="5"/>
  <c r="D18" i="8" s="1"/>
  <c r="EB21" i="5"/>
  <c r="DT21" i="5"/>
  <c r="DB17" i="5"/>
  <c r="CY17" i="5"/>
  <c r="FC17" i="5"/>
  <c r="R29" i="12"/>
  <c r="T212" i="7" s="1"/>
  <c r="EQ21" i="5"/>
  <c r="R28" i="12"/>
  <c r="T202" i="7" s="1"/>
  <c r="EH17" i="5"/>
  <c r="EA21" i="5"/>
  <c r="R26" i="12"/>
  <c r="T182" i="7" s="1"/>
  <c r="EE12" i="5"/>
  <c r="DR17" i="5"/>
  <c r="DW17" i="5"/>
  <c r="DK21" i="5"/>
  <c r="R24" i="12"/>
  <c r="T162" i="7" s="1"/>
  <c r="DL21" i="5"/>
  <c r="DD21" i="5"/>
  <c r="DG17" i="5"/>
  <c r="R23" i="12"/>
  <c r="T152" i="7" s="1"/>
  <c r="CV21" i="5"/>
  <c r="CU21" i="5"/>
  <c r="R22" i="12"/>
  <c r="T142" i="7" s="1"/>
  <c r="CY12" i="5"/>
  <c r="CQ17" i="5"/>
  <c r="R21" i="12"/>
  <c r="T132" i="7" s="1"/>
  <c r="CL17" i="5"/>
  <c r="CE21" i="5"/>
  <c r="R20" i="12"/>
  <c r="T122" i="7" s="1"/>
  <c r="DV21" i="5"/>
  <c r="EL21" i="5"/>
  <c r="DF21" i="5"/>
  <c r="CN21" i="5"/>
  <c r="EZ21" i="5"/>
  <c r="CP21" i="5"/>
  <c r="CQ21" i="5" s="1"/>
  <c r="FB21" i="5"/>
  <c r="EJ21" i="5"/>
  <c r="CX21" i="5"/>
  <c r="ED21" i="5"/>
  <c r="DO13" i="5"/>
  <c r="CM21" i="5"/>
  <c r="DS21" i="5"/>
  <c r="EY21" i="5"/>
  <c r="CQ13" i="5"/>
  <c r="DW13" i="5"/>
  <c r="FC13" i="5"/>
  <c r="CI12" i="5"/>
  <c r="CF40" i="5" s="1"/>
  <c r="DO12" i="5"/>
  <c r="EU12" i="5"/>
  <c r="CY13" i="5"/>
  <c r="EE13" i="5"/>
  <c r="CD17" i="5"/>
  <c r="CT17" i="5"/>
  <c r="DJ17" i="5"/>
  <c r="DZ17" i="5"/>
  <c r="EP17" i="5"/>
  <c r="CI13" i="5"/>
  <c r="EU13" i="5"/>
  <c r="DC21" i="5"/>
  <c r="EI21" i="5"/>
  <c r="CQ12" i="5"/>
  <c r="CN48" i="5" s="1"/>
  <c r="DW12" i="5"/>
  <c r="FC12" i="5"/>
  <c r="DG13" i="5"/>
  <c r="DB15" i="5" s="1"/>
  <c r="EM13" i="5"/>
  <c r="CI17" i="5"/>
  <c r="DO17" i="5"/>
  <c r="EU17" i="5"/>
  <c r="CH21" i="5"/>
  <c r="CI21" i="5" s="1"/>
  <c r="DN21" i="5"/>
  <c r="ET21" i="5"/>
  <c r="CX22" i="5" l="1"/>
  <c r="CY21" i="5"/>
  <c r="EZ46" i="5"/>
  <c r="DT40" i="5"/>
  <c r="DT36" i="5"/>
  <c r="DT41" i="5"/>
  <c r="DT39" i="5"/>
  <c r="DT35" i="5"/>
  <c r="DT37" i="5"/>
  <c r="DT42" i="5"/>
  <c r="DT38" i="5"/>
  <c r="DV22" i="5"/>
  <c r="DW21" i="5"/>
  <c r="DO21" i="5"/>
  <c r="DN22" i="5"/>
  <c r="DJ15" i="5"/>
  <c r="DL40" i="5"/>
  <c r="DL36" i="5"/>
  <c r="DL39" i="5"/>
  <c r="DL35" i="5"/>
  <c r="DL41" i="5"/>
  <c r="DL42" i="5"/>
  <c r="DL38" i="5"/>
  <c r="DL37" i="5"/>
  <c r="DD35" i="5"/>
  <c r="EB45" i="5"/>
  <c r="EE21" i="5"/>
  <c r="ED22" i="5"/>
  <c r="EB42" i="5"/>
  <c r="EB38" i="5"/>
  <c r="EB39" i="5"/>
  <c r="EB41" i="5"/>
  <c r="EB37" i="5"/>
  <c r="EB43" i="5"/>
  <c r="EB35" i="5"/>
  <c r="EB44" i="5"/>
  <c r="EB40" i="5"/>
  <c r="EB36" i="5"/>
  <c r="CN46" i="5"/>
  <c r="CN47" i="5"/>
  <c r="CN44" i="5"/>
  <c r="CN45" i="5"/>
  <c r="FB22" i="5"/>
  <c r="FC21" i="5"/>
  <c r="EZ44" i="5"/>
  <c r="EZ40" i="5"/>
  <c r="EZ36" i="5"/>
  <c r="EZ37" i="5"/>
  <c r="EZ43" i="5"/>
  <c r="EZ39" i="5"/>
  <c r="EZ35" i="5"/>
  <c r="EZ45" i="5"/>
  <c r="EZ42" i="5"/>
  <c r="EZ38" i="5"/>
  <c r="EZ41" i="5"/>
  <c r="ER47" i="5"/>
  <c r="ER48" i="5"/>
  <c r="ER45" i="5"/>
  <c r="ER46" i="5"/>
  <c r="ET22" i="5"/>
  <c r="EU21" i="5"/>
  <c r="ER44" i="5"/>
  <c r="ER40" i="5"/>
  <c r="ER36" i="5"/>
  <c r="ER37" i="5"/>
  <c r="ER43" i="5"/>
  <c r="ER39" i="5"/>
  <c r="ER35" i="5"/>
  <c r="ER41" i="5"/>
  <c r="ER42" i="5"/>
  <c r="ER38" i="5"/>
  <c r="EM21" i="5"/>
  <c r="EL22" i="5"/>
  <c r="EJ43" i="5"/>
  <c r="EJ39" i="5"/>
  <c r="EJ35" i="5"/>
  <c r="EJ36" i="5"/>
  <c r="EJ46" i="5"/>
  <c r="EJ42" i="5"/>
  <c r="EJ38" i="5"/>
  <c r="EJ45" i="5"/>
  <c r="EJ41" i="5"/>
  <c r="EJ37" i="5"/>
  <c r="EJ44" i="5"/>
  <c r="EJ40" i="5"/>
  <c r="EH15" i="5"/>
  <c r="DZ15" i="5"/>
  <c r="DD40" i="5"/>
  <c r="DG21" i="5"/>
  <c r="DF22" i="5"/>
  <c r="DD36" i="5"/>
  <c r="DD38" i="5"/>
  <c r="DD37" i="5"/>
  <c r="DD39" i="5"/>
  <c r="CP22" i="5"/>
  <c r="CR36" i="5" s="1"/>
  <c r="CN41" i="5"/>
  <c r="CN37" i="5"/>
  <c r="CN39" i="5"/>
  <c r="CN40" i="5"/>
  <c r="CN36" i="5"/>
  <c r="CN35" i="5"/>
  <c r="CN42" i="5"/>
  <c r="CN43" i="5"/>
  <c r="CN38" i="5"/>
  <c r="CF38" i="5"/>
  <c r="CF39" i="5"/>
  <c r="CD15" i="5"/>
  <c r="CF37" i="5"/>
  <c r="CF36" i="5"/>
  <c r="CF35" i="5"/>
  <c r="CH22" i="5"/>
  <c r="EX15" i="5"/>
  <c r="DR15" i="5"/>
  <c r="CT15" i="5"/>
  <c r="CL15" i="5"/>
  <c r="EP15" i="5"/>
  <c r="CX23" i="5" l="1"/>
  <c r="CY22" i="5"/>
  <c r="CZ36" i="5"/>
  <c r="DW22" i="5"/>
  <c r="DX36" i="5"/>
  <c r="DV23" i="5"/>
  <c r="DO22" i="5"/>
  <c r="DN23" i="5"/>
  <c r="DN24" i="5" s="1"/>
  <c r="DN25" i="5" s="1"/>
  <c r="DN26" i="5" s="1"/>
  <c r="DN27" i="5" s="1"/>
  <c r="DN28" i="5" s="1"/>
  <c r="DN29" i="5" s="1"/>
  <c r="DN30" i="5" s="1"/>
  <c r="DN31" i="5" s="1"/>
  <c r="DP36" i="5"/>
  <c r="CJ36" i="5"/>
  <c r="CI22" i="5"/>
  <c r="EE22" i="5"/>
  <c r="EF36" i="5"/>
  <c r="ED23" i="5"/>
  <c r="FB23" i="5"/>
  <c r="FC22" i="5"/>
  <c r="ET23" i="5"/>
  <c r="EU22" i="5"/>
  <c r="EV36" i="5"/>
  <c r="EL23" i="5"/>
  <c r="EL24" i="5" s="1"/>
  <c r="EL25" i="5" s="1"/>
  <c r="EL26" i="5" s="1"/>
  <c r="EL27" i="5" s="1"/>
  <c r="EL28" i="5" s="1"/>
  <c r="EL29" i="5" s="1"/>
  <c r="EL30" i="5" s="1"/>
  <c r="EL31" i="5" s="1"/>
  <c r="EN36" i="5"/>
  <c r="EM22" i="5"/>
  <c r="DF23" i="5"/>
  <c r="DF24" i="5" s="1"/>
  <c r="DF25" i="5" s="1"/>
  <c r="DF26" i="5" s="1"/>
  <c r="DF27" i="5" s="1"/>
  <c r="DF28" i="5" s="1"/>
  <c r="DF29" i="5" s="1"/>
  <c r="DF30" i="5" s="1"/>
  <c r="DF31" i="5" s="1"/>
  <c r="DH36" i="5"/>
  <c r="DG22" i="5"/>
  <c r="CP23" i="5"/>
  <c r="CQ22" i="5"/>
  <c r="CH23" i="5"/>
  <c r="S211" i="7"/>
  <c r="S201" i="7"/>
  <c r="S191" i="7"/>
  <c r="S181" i="7"/>
  <c r="S171" i="7"/>
  <c r="S161" i="7"/>
  <c r="S151" i="7"/>
  <c r="S141" i="7"/>
  <c r="S131" i="7"/>
  <c r="S121" i="7"/>
  <c r="S111" i="7"/>
  <c r="S101" i="7"/>
  <c r="S91" i="7"/>
  <c r="S81" i="7"/>
  <c r="S71" i="7"/>
  <c r="S61" i="7"/>
  <c r="S51" i="7"/>
  <c r="S41" i="7"/>
  <c r="S31" i="7"/>
  <c r="S21" i="7"/>
  <c r="H93" i="7"/>
  <c r="CY23" i="5" l="1"/>
  <c r="CZ37" i="5"/>
  <c r="CX24" i="5"/>
  <c r="DW23" i="5"/>
  <c r="DV24" i="5"/>
  <c r="CH24" i="5"/>
  <c r="CI23" i="5"/>
  <c r="CJ37" i="5"/>
  <c r="EF37" i="5"/>
  <c r="ED24" i="5"/>
  <c r="EE23" i="5"/>
  <c r="CP24" i="5"/>
  <c r="CR37" i="5"/>
  <c r="FC23" i="5"/>
  <c r="FB24" i="5"/>
  <c r="EU23" i="5"/>
  <c r="ET24" i="5"/>
  <c r="U29" i="12"/>
  <c r="U28" i="12"/>
  <c r="U27" i="12"/>
  <c r="U26" i="12"/>
  <c r="U25" i="12"/>
  <c r="U24" i="12"/>
  <c r="U23" i="12"/>
  <c r="U22" i="12"/>
  <c r="U21" i="12"/>
  <c r="U20" i="12"/>
  <c r="U19" i="12"/>
  <c r="U18" i="12"/>
  <c r="U17" i="12"/>
  <c r="U16" i="12"/>
  <c r="U15" i="12"/>
  <c r="U14" i="12"/>
  <c r="U13" i="12"/>
  <c r="U12" i="12"/>
  <c r="U11" i="12"/>
  <c r="U10" i="12"/>
  <c r="G10" i="12"/>
  <c r="CX25" i="5" l="1"/>
  <c r="CZ38" i="5"/>
  <c r="CY24" i="5"/>
  <c r="DV25" i="5"/>
  <c r="DW24" i="5"/>
  <c r="CH25" i="5"/>
  <c r="CI24" i="5"/>
  <c r="CJ38" i="5"/>
  <c r="ED25" i="5"/>
  <c r="EE24" i="5"/>
  <c r="CP25" i="5"/>
  <c r="CR38" i="5"/>
  <c r="FB25" i="5"/>
  <c r="FC24" i="5"/>
  <c r="ET25" i="5"/>
  <c r="EU24" i="5"/>
  <c r="G11" i="12"/>
  <c r="S16" i="7"/>
  <c r="A5" i="10"/>
  <c r="A4" i="10"/>
  <c r="CX26" i="5" l="1"/>
  <c r="CZ39" i="5"/>
  <c r="CY25" i="5"/>
  <c r="DV26" i="5"/>
  <c r="DW25" i="5"/>
  <c r="CH26" i="5"/>
  <c r="CJ39" i="5"/>
  <c r="CI25" i="5"/>
  <c r="ED26" i="5"/>
  <c r="EE25" i="5"/>
  <c r="CP26" i="5"/>
  <c r="CR39" i="5"/>
  <c r="FB26" i="5"/>
  <c r="FC25" i="5"/>
  <c r="ET26" i="5"/>
  <c r="EU25" i="5"/>
  <c r="G12" i="12"/>
  <c r="S27" i="7"/>
  <c r="Q28" i="12"/>
  <c r="Q24" i="12"/>
  <c r="Q20" i="12"/>
  <c r="Q16" i="12"/>
  <c r="Q12" i="12"/>
  <c r="O28" i="12"/>
  <c r="O24" i="12"/>
  <c r="O20" i="12"/>
  <c r="O16" i="12"/>
  <c r="O12" i="12"/>
  <c r="P27" i="12"/>
  <c r="P23" i="12"/>
  <c r="P19" i="12"/>
  <c r="CA10" i="5" s="1"/>
  <c r="P15" i="12"/>
  <c r="AU10" i="5" s="1"/>
  <c r="P11" i="12"/>
  <c r="Q26" i="12"/>
  <c r="Q18" i="12"/>
  <c r="Q10" i="12"/>
  <c r="O22" i="12"/>
  <c r="O14" i="12"/>
  <c r="P25" i="12"/>
  <c r="P17" i="12"/>
  <c r="P13" i="12"/>
  <c r="Q29" i="12"/>
  <c r="Q17" i="12"/>
  <c r="O25" i="12"/>
  <c r="O17" i="12"/>
  <c r="P20" i="12"/>
  <c r="Q27" i="12"/>
  <c r="Q23" i="12"/>
  <c r="Q19" i="12"/>
  <c r="Q15" i="12"/>
  <c r="Q11" i="12"/>
  <c r="O27" i="12"/>
  <c r="O23" i="12"/>
  <c r="O19" i="12"/>
  <c r="O15" i="12"/>
  <c r="O11" i="12"/>
  <c r="P26" i="12"/>
  <c r="P22" i="12"/>
  <c r="P18" i="12"/>
  <c r="BS10" i="5" s="1"/>
  <c r="P14" i="12"/>
  <c r="P10" i="12"/>
  <c r="Q22" i="12"/>
  <c r="Q14" i="12"/>
  <c r="O26" i="12"/>
  <c r="O18" i="12"/>
  <c r="P29" i="12"/>
  <c r="P21" i="12"/>
  <c r="Q25" i="12"/>
  <c r="Q21" i="12"/>
  <c r="Q13" i="12"/>
  <c r="O29" i="12"/>
  <c r="O21" i="12"/>
  <c r="O13" i="12"/>
  <c r="P24" i="12"/>
  <c r="P16" i="12"/>
  <c r="BC10" i="5" s="1"/>
  <c r="P12" i="12"/>
  <c r="W10" i="5" s="1"/>
  <c r="P28" i="12"/>
  <c r="O10" i="12"/>
  <c r="I29" i="12"/>
  <c r="I25" i="12"/>
  <c r="I21" i="12"/>
  <c r="I17" i="12"/>
  <c r="I13" i="12"/>
  <c r="I27" i="12"/>
  <c r="I19" i="12"/>
  <c r="I11" i="12"/>
  <c r="I26" i="12"/>
  <c r="I18" i="12"/>
  <c r="I10" i="12"/>
  <c r="I28" i="12"/>
  <c r="I24" i="12"/>
  <c r="I20" i="12"/>
  <c r="I16" i="12"/>
  <c r="I12" i="12"/>
  <c r="I23" i="12"/>
  <c r="I15" i="12"/>
  <c r="I22" i="12"/>
  <c r="I14" i="12"/>
  <c r="L163" i="7"/>
  <c r="J163" i="7"/>
  <c r="H163" i="7"/>
  <c r="O162" i="7"/>
  <c r="M162" i="7"/>
  <c r="M161" i="7"/>
  <c r="M160" i="7"/>
  <c r="M159" i="7"/>
  <c r="M158" i="7"/>
  <c r="M157" i="7"/>
  <c r="M156" i="7"/>
  <c r="L213" i="7"/>
  <c r="J213" i="7"/>
  <c r="H213" i="7"/>
  <c r="O212" i="7"/>
  <c r="M212" i="7"/>
  <c r="M211" i="7"/>
  <c r="M210" i="7"/>
  <c r="M209" i="7"/>
  <c r="M208" i="7"/>
  <c r="M207" i="7"/>
  <c r="M206" i="7"/>
  <c r="L203" i="7"/>
  <c r="J203" i="7"/>
  <c r="H203" i="7"/>
  <c r="O202" i="7"/>
  <c r="M202" i="7"/>
  <c r="M201" i="7"/>
  <c r="M200" i="7"/>
  <c r="M199" i="7"/>
  <c r="M198" i="7"/>
  <c r="M197" i="7"/>
  <c r="M196" i="7"/>
  <c r="L193" i="7"/>
  <c r="J193" i="7"/>
  <c r="H193" i="7"/>
  <c r="M192" i="7"/>
  <c r="M191" i="7"/>
  <c r="M190" i="7"/>
  <c r="M189" i="7"/>
  <c r="M188" i="7"/>
  <c r="M187" i="7"/>
  <c r="M186" i="7"/>
  <c r="L183" i="7"/>
  <c r="J183" i="7"/>
  <c r="H183" i="7"/>
  <c r="O182" i="7"/>
  <c r="M182" i="7"/>
  <c r="M181" i="7"/>
  <c r="M180" i="7"/>
  <c r="M179" i="7"/>
  <c r="M178" i="7"/>
  <c r="M177" i="7"/>
  <c r="M176" i="7"/>
  <c r="L173" i="7"/>
  <c r="J173" i="7"/>
  <c r="H173" i="7"/>
  <c r="O172" i="7"/>
  <c r="M172" i="7"/>
  <c r="M171" i="7"/>
  <c r="M170" i="7"/>
  <c r="M169" i="7"/>
  <c r="M168" i="7"/>
  <c r="M167" i="7"/>
  <c r="M166" i="7"/>
  <c r="L153" i="7"/>
  <c r="J153" i="7"/>
  <c r="H153" i="7"/>
  <c r="O152" i="7"/>
  <c r="M152" i="7"/>
  <c r="M151" i="7"/>
  <c r="M150" i="7"/>
  <c r="M149" i="7"/>
  <c r="M148" i="7"/>
  <c r="M147" i="7"/>
  <c r="M146" i="7"/>
  <c r="L143" i="7"/>
  <c r="J143" i="7"/>
  <c r="H143" i="7"/>
  <c r="O142" i="7"/>
  <c r="M142" i="7"/>
  <c r="M141" i="7"/>
  <c r="M140" i="7"/>
  <c r="M139" i="7"/>
  <c r="M138" i="7"/>
  <c r="M137" i="7"/>
  <c r="M136" i="7"/>
  <c r="L133" i="7"/>
  <c r="J133" i="7"/>
  <c r="H133" i="7"/>
  <c r="O132" i="7"/>
  <c r="M132" i="7"/>
  <c r="M131" i="7"/>
  <c r="M130" i="7"/>
  <c r="M129" i="7"/>
  <c r="M128" i="7"/>
  <c r="M127" i="7"/>
  <c r="M126" i="7"/>
  <c r="L123" i="7"/>
  <c r="J123" i="7"/>
  <c r="H123" i="7"/>
  <c r="O122" i="7"/>
  <c r="M122" i="7"/>
  <c r="M121" i="7"/>
  <c r="M120" i="7"/>
  <c r="M119" i="7"/>
  <c r="M118" i="7"/>
  <c r="M117" i="7"/>
  <c r="M116" i="7"/>
  <c r="L113" i="7"/>
  <c r="J113" i="7"/>
  <c r="H113" i="7"/>
  <c r="M112" i="7"/>
  <c r="M111" i="7"/>
  <c r="M110" i="7"/>
  <c r="M109" i="7"/>
  <c r="M108" i="7"/>
  <c r="M107" i="7"/>
  <c r="M106" i="7"/>
  <c r="L103" i="7"/>
  <c r="J103" i="7"/>
  <c r="H103" i="7"/>
  <c r="M102" i="7"/>
  <c r="M101" i="7"/>
  <c r="M100" i="7"/>
  <c r="M99" i="7"/>
  <c r="M98" i="7"/>
  <c r="M97" i="7"/>
  <c r="M96" i="7"/>
  <c r="L93" i="7"/>
  <c r="J93" i="7"/>
  <c r="M92" i="7"/>
  <c r="M91" i="7"/>
  <c r="M90" i="7"/>
  <c r="M89" i="7"/>
  <c r="M88" i="7"/>
  <c r="M87" i="7"/>
  <c r="M86" i="7"/>
  <c r="L83" i="7"/>
  <c r="J83" i="7"/>
  <c r="H83" i="7"/>
  <c r="M82" i="7"/>
  <c r="M81" i="7"/>
  <c r="M80" i="7"/>
  <c r="M79" i="7"/>
  <c r="M78" i="7"/>
  <c r="M77" i="7"/>
  <c r="M76" i="7"/>
  <c r="L73" i="7"/>
  <c r="J73" i="7"/>
  <c r="H73" i="7"/>
  <c r="M72" i="7"/>
  <c r="M71" i="7"/>
  <c r="M70" i="7"/>
  <c r="M69" i="7"/>
  <c r="M68" i="7"/>
  <c r="M67" i="7"/>
  <c r="M66" i="7"/>
  <c r="L63" i="7"/>
  <c r="J63" i="7"/>
  <c r="H63" i="7"/>
  <c r="M62" i="7"/>
  <c r="M61" i="7"/>
  <c r="M60" i="7"/>
  <c r="M59" i="7"/>
  <c r="M58" i="7"/>
  <c r="M57" i="7"/>
  <c r="M56" i="7"/>
  <c r="L53" i="7"/>
  <c r="J53" i="7"/>
  <c r="H53" i="7"/>
  <c r="M52" i="7"/>
  <c r="M51" i="7"/>
  <c r="M50" i="7"/>
  <c r="M49" i="7"/>
  <c r="M48" i="7"/>
  <c r="M47" i="7"/>
  <c r="M46" i="7"/>
  <c r="L43" i="7"/>
  <c r="J43" i="7"/>
  <c r="H43" i="7"/>
  <c r="M42" i="7"/>
  <c r="M41" i="7"/>
  <c r="M40" i="7"/>
  <c r="M39" i="7"/>
  <c r="M38" i="7"/>
  <c r="M37" i="7"/>
  <c r="M36" i="7"/>
  <c r="M32" i="7"/>
  <c r="M31" i="7"/>
  <c r="M30" i="7"/>
  <c r="M29" i="7"/>
  <c r="M28" i="7"/>
  <c r="M27" i="7"/>
  <c r="M26" i="7"/>
  <c r="M22" i="7"/>
  <c r="M21" i="7"/>
  <c r="M20" i="7"/>
  <c r="M19" i="7"/>
  <c r="M18" i="7"/>
  <c r="M17" i="7"/>
  <c r="M16" i="7"/>
  <c r="L33" i="7"/>
  <c r="J33" i="7"/>
  <c r="H33" i="7"/>
  <c r="H23" i="7"/>
  <c r="J23" i="7"/>
  <c r="L23" i="7"/>
  <c r="G16" i="7"/>
  <c r="I16" i="7"/>
  <c r="I17" i="7" s="1"/>
  <c r="I18" i="7" s="1"/>
  <c r="I19" i="7" s="1"/>
  <c r="D16" i="7"/>
  <c r="C10" i="12" s="1"/>
  <c r="C9" i="12" s="1"/>
  <c r="S72" i="7" l="1"/>
  <c r="S82" i="7"/>
  <c r="T16" i="7"/>
  <c r="D19" i="8"/>
  <c r="D20" i="8" s="1"/>
  <c r="G17" i="7"/>
  <c r="K17" i="7" s="1"/>
  <c r="K16" i="7"/>
  <c r="CX27" i="5"/>
  <c r="CZ40" i="5"/>
  <c r="CY26" i="5"/>
  <c r="DV27" i="5"/>
  <c r="DW26" i="5"/>
  <c r="CH27" i="5"/>
  <c r="CJ40" i="5"/>
  <c r="CI26" i="5"/>
  <c r="M23" i="7"/>
  <c r="T21" i="7" s="1"/>
  <c r="ED27" i="5"/>
  <c r="EE26" i="5"/>
  <c r="CP27" i="5"/>
  <c r="CR40" i="5"/>
  <c r="FB27" i="5"/>
  <c r="FC26" i="5"/>
  <c r="ET27" i="5"/>
  <c r="EU26" i="5"/>
  <c r="S102" i="7"/>
  <c r="S42" i="7"/>
  <c r="G13" i="12"/>
  <c r="S37" i="7"/>
  <c r="S162" i="7"/>
  <c r="DO10" i="5"/>
  <c r="S212" i="7"/>
  <c r="FC10" i="5"/>
  <c r="S142" i="7"/>
  <c r="CY10" i="5"/>
  <c r="S122" i="7"/>
  <c r="CI10" i="5"/>
  <c r="S152" i="7"/>
  <c r="DG10" i="5"/>
  <c r="S202" i="7"/>
  <c r="EU10" i="5"/>
  <c r="S22" i="7"/>
  <c r="G10" i="5"/>
  <c r="S182" i="7"/>
  <c r="EE10" i="5"/>
  <c r="S52" i="7"/>
  <c r="AE10" i="5"/>
  <c r="S32" i="7"/>
  <c r="O10" i="5"/>
  <c r="S192" i="7"/>
  <c r="EM10" i="5"/>
  <c r="S62" i="7"/>
  <c r="AM10" i="5"/>
  <c r="S92" i="7"/>
  <c r="BK10" i="5"/>
  <c r="S132" i="7"/>
  <c r="CQ10" i="5"/>
  <c r="S172" i="7"/>
  <c r="DW10" i="5"/>
  <c r="M213" i="7"/>
  <c r="T211" i="7" s="1"/>
  <c r="M173" i="7"/>
  <c r="T171" i="7" s="1"/>
  <c r="M123" i="7"/>
  <c r="T121" i="7" s="1"/>
  <c r="D26" i="7"/>
  <c r="D36" i="7" s="1"/>
  <c r="D46" i="7" s="1"/>
  <c r="D56" i="7" s="1"/>
  <c r="D66" i="7" s="1"/>
  <c r="D76" i="7" s="1"/>
  <c r="D86" i="7" s="1"/>
  <c r="D96" i="7" s="1"/>
  <c r="D106" i="7" s="1"/>
  <c r="D116" i="7" s="1"/>
  <c r="D126" i="7" s="1"/>
  <c r="D136" i="7" s="1"/>
  <c r="D146" i="7" s="1"/>
  <c r="D156" i="7" s="1"/>
  <c r="D166" i="7" s="1"/>
  <c r="D176" i="7" s="1"/>
  <c r="D186" i="7" s="1"/>
  <c r="D196" i="7" s="1"/>
  <c r="D206" i="7" s="1"/>
  <c r="C11" i="12"/>
  <c r="C12" i="12" s="1"/>
  <c r="C13" i="12" s="1"/>
  <c r="C14" i="12" s="1"/>
  <c r="C15" i="12" s="1"/>
  <c r="C16" i="12" s="1"/>
  <c r="C17" i="12" s="1"/>
  <c r="C18" i="12" s="1"/>
  <c r="C19" i="12" s="1"/>
  <c r="C20" i="12" s="1"/>
  <c r="C21" i="12" s="1"/>
  <c r="C22" i="12" s="1"/>
  <c r="C23" i="12" s="1"/>
  <c r="C24" i="12" s="1"/>
  <c r="C25" i="12" s="1"/>
  <c r="C26" i="12" s="1"/>
  <c r="C27" i="12" s="1"/>
  <c r="C28" i="12" s="1"/>
  <c r="C29" i="12" s="1"/>
  <c r="S139" i="7"/>
  <c r="K22" i="12"/>
  <c r="S140" i="7" s="1"/>
  <c r="S109" i="7"/>
  <c r="K19" i="12"/>
  <c r="S110" i="7" s="1"/>
  <c r="S159" i="7"/>
  <c r="K24" i="12"/>
  <c r="S160" i="7" s="1"/>
  <c r="S189" i="7"/>
  <c r="K27" i="12"/>
  <c r="S190" i="7" s="1"/>
  <c r="S169" i="7"/>
  <c r="K25" i="12"/>
  <c r="S170" i="7" s="1"/>
  <c r="S149" i="7"/>
  <c r="K23" i="12"/>
  <c r="S150" i="7" s="1"/>
  <c r="S129" i="7"/>
  <c r="K21" i="12"/>
  <c r="S130" i="7" s="1"/>
  <c r="S39" i="7"/>
  <c r="K12" i="12"/>
  <c r="S40" i="7" s="1"/>
  <c r="S199" i="7"/>
  <c r="K28" i="12"/>
  <c r="S200" i="7" s="1"/>
  <c r="S19" i="7"/>
  <c r="K10" i="12"/>
  <c r="S20" i="7" s="1"/>
  <c r="S49" i="7"/>
  <c r="K13" i="12"/>
  <c r="S50" i="7" s="1"/>
  <c r="S209" i="7"/>
  <c r="K29" i="12"/>
  <c r="S210" i="7" s="1"/>
  <c r="S119" i="7"/>
  <c r="K20" i="12"/>
  <c r="S120" i="7" s="1"/>
  <c r="S179" i="7"/>
  <c r="K26" i="12"/>
  <c r="S180" i="7" s="1"/>
  <c r="S59" i="7"/>
  <c r="K14" i="12"/>
  <c r="S60" i="7" s="1"/>
  <c r="S69" i="7"/>
  <c r="K15" i="12"/>
  <c r="S70" i="7" s="1"/>
  <c r="S79" i="7"/>
  <c r="K16" i="12"/>
  <c r="S80" i="7" s="1"/>
  <c r="S99" i="7"/>
  <c r="K18" i="12"/>
  <c r="S29" i="7"/>
  <c r="K11" i="12"/>
  <c r="S30" i="7" s="1"/>
  <c r="S89" i="7"/>
  <c r="K17" i="12"/>
  <c r="S112" i="7"/>
  <c r="M113" i="7"/>
  <c r="T111" i="7" s="1"/>
  <c r="M143" i="7"/>
  <c r="T141" i="7" s="1"/>
  <c r="M63" i="7"/>
  <c r="T61" i="7" s="1"/>
  <c r="M83" i="7"/>
  <c r="T81" i="7" s="1"/>
  <c r="M103" i="7"/>
  <c r="T101" i="7" s="1"/>
  <c r="M153" i="7"/>
  <c r="T151" i="7" s="1"/>
  <c r="M203" i="7"/>
  <c r="T201" i="7" s="1"/>
  <c r="M193" i="7"/>
  <c r="T191" i="7" s="1"/>
  <c r="M53" i="7"/>
  <c r="T51" i="7" s="1"/>
  <c r="M73" i="7"/>
  <c r="T71" i="7" s="1"/>
  <c r="M93" i="7"/>
  <c r="T91" i="7" s="1"/>
  <c r="M133" i="7"/>
  <c r="T131" i="7" s="1"/>
  <c r="M183" i="7"/>
  <c r="T181" i="7" s="1"/>
  <c r="M163" i="7"/>
  <c r="T161" i="7" s="1"/>
  <c r="M43" i="7"/>
  <c r="T41" i="7" s="1"/>
  <c r="M33" i="7"/>
  <c r="T31" i="7" s="1"/>
  <c r="I20" i="7"/>
  <c r="I21" i="7" s="1"/>
  <c r="I22" i="7" s="1"/>
  <c r="BX46" i="5"/>
  <c r="BX47" i="5"/>
  <c r="BX48" i="5"/>
  <c r="BX49" i="5"/>
  <c r="BX50" i="5"/>
  <c r="BX51" i="5"/>
  <c r="BX52" i="5"/>
  <c r="BX53" i="5"/>
  <c r="BX54" i="5"/>
  <c r="BX55" i="5"/>
  <c r="BX56" i="5"/>
  <c r="BX57" i="5"/>
  <c r="BX58" i="5"/>
  <c r="BX59" i="5"/>
  <c r="BX60" i="5"/>
  <c r="BX61" i="5"/>
  <c r="BX62" i="5"/>
  <c r="BX63" i="5"/>
  <c r="BX64" i="5"/>
  <c r="BX65" i="5"/>
  <c r="BX66" i="5"/>
  <c r="BX67" i="5"/>
  <c r="BX68" i="5"/>
  <c r="BX69" i="5"/>
  <c r="BX70" i="5"/>
  <c r="BX71" i="5"/>
  <c r="BX72" i="5"/>
  <c r="BX73" i="5"/>
  <c r="BX74" i="5"/>
  <c r="BX75" i="5"/>
  <c r="BX76" i="5"/>
  <c r="BX77" i="5"/>
  <c r="BX78" i="5"/>
  <c r="BX79" i="5"/>
  <c r="BX80" i="5"/>
  <c r="BX81" i="5"/>
  <c r="BX82" i="5"/>
  <c r="BX83" i="5"/>
  <c r="BX84" i="5"/>
  <c r="BX85" i="5"/>
  <c r="BX86" i="5"/>
  <c r="BX87" i="5"/>
  <c r="BX88" i="5"/>
  <c r="BX89" i="5"/>
  <c r="BX90" i="5"/>
  <c r="BX91" i="5"/>
  <c r="BX92" i="5"/>
  <c r="BX93" i="5"/>
  <c r="BX94" i="5"/>
  <c r="BX95" i="5"/>
  <c r="BX96" i="5"/>
  <c r="BX97" i="5"/>
  <c r="BX98" i="5"/>
  <c r="BX99" i="5"/>
  <c r="BX100" i="5"/>
  <c r="BX101" i="5"/>
  <c r="BX102" i="5"/>
  <c r="BX103" i="5"/>
  <c r="BX104" i="5"/>
  <c r="BX105" i="5"/>
  <c r="BX106" i="5"/>
  <c r="BX107" i="5"/>
  <c r="BX108" i="5"/>
  <c r="BX109" i="5"/>
  <c r="BX110" i="5"/>
  <c r="BX111" i="5"/>
  <c r="BX112" i="5"/>
  <c r="BX113" i="5"/>
  <c r="BX114" i="5"/>
  <c r="BX115" i="5"/>
  <c r="BX116" i="5"/>
  <c r="BX117" i="5"/>
  <c r="BX118" i="5"/>
  <c r="BX119" i="5"/>
  <c r="BX120" i="5"/>
  <c r="BX121" i="5"/>
  <c r="BX122" i="5"/>
  <c r="BX123" i="5"/>
  <c r="BX124" i="5"/>
  <c r="BX125" i="5"/>
  <c r="BX126" i="5"/>
  <c r="BX127" i="5"/>
  <c r="BX128" i="5"/>
  <c r="BX129" i="5"/>
  <c r="BX130" i="5"/>
  <c r="BX131" i="5"/>
  <c r="BX132" i="5"/>
  <c r="BX133" i="5"/>
  <c r="BX134" i="5"/>
  <c r="BX135" i="5"/>
  <c r="BX136" i="5"/>
  <c r="BX137" i="5"/>
  <c r="BX138" i="5"/>
  <c r="BX139" i="5"/>
  <c r="BX140" i="5"/>
  <c r="BX141" i="5"/>
  <c r="BX142" i="5"/>
  <c r="BX143" i="5"/>
  <c r="BX144" i="5"/>
  <c r="BX145" i="5"/>
  <c r="BX146" i="5"/>
  <c r="BX147" i="5"/>
  <c r="BX148" i="5"/>
  <c r="BX149" i="5"/>
  <c r="BX150" i="5"/>
  <c r="BX151" i="5"/>
  <c r="BX152" i="5"/>
  <c r="BX153" i="5"/>
  <c r="BX154" i="5"/>
  <c r="BX155" i="5"/>
  <c r="BX156" i="5"/>
  <c r="BX157" i="5"/>
  <c r="BX158" i="5"/>
  <c r="BX159" i="5"/>
  <c r="BX160" i="5"/>
  <c r="BX161" i="5"/>
  <c r="BX162" i="5"/>
  <c r="BX163" i="5"/>
  <c r="BX164" i="5"/>
  <c r="BX165" i="5"/>
  <c r="BX166" i="5"/>
  <c r="BX167" i="5"/>
  <c r="BX168" i="5"/>
  <c r="BX169" i="5"/>
  <c r="BX170" i="5"/>
  <c r="BX171" i="5"/>
  <c r="BX172" i="5"/>
  <c r="BX173" i="5"/>
  <c r="BX174" i="5"/>
  <c r="BX175" i="5"/>
  <c r="BX176" i="5"/>
  <c r="BX177" i="5"/>
  <c r="BX178" i="5"/>
  <c r="BX179" i="5"/>
  <c r="BX180" i="5"/>
  <c r="BX181" i="5"/>
  <c r="BX182" i="5"/>
  <c r="BX183" i="5"/>
  <c r="BX184" i="5"/>
  <c r="BX185" i="5"/>
  <c r="BX186" i="5"/>
  <c r="BX187" i="5"/>
  <c r="BX188" i="5"/>
  <c r="BX189" i="5"/>
  <c r="BX190" i="5"/>
  <c r="BX191" i="5"/>
  <c r="BX192" i="5"/>
  <c r="BX193" i="5"/>
  <c r="BX194" i="5"/>
  <c r="BX195" i="5"/>
  <c r="BX196" i="5"/>
  <c r="BX197" i="5"/>
  <c r="BX198" i="5"/>
  <c r="BX199" i="5"/>
  <c r="BX200" i="5"/>
  <c r="BX201" i="5"/>
  <c r="BX202" i="5"/>
  <c r="BX203" i="5"/>
  <c r="BX204" i="5"/>
  <c r="BX205" i="5"/>
  <c r="BX206" i="5"/>
  <c r="BX207" i="5"/>
  <c r="BX208" i="5"/>
  <c r="BX209" i="5"/>
  <c r="BX210" i="5"/>
  <c r="BX211" i="5"/>
  <c r="BX212" i="5"/>
  <c r="BX213" i="5"/>
  <c r="BX214" i="5"/>
  <c r="BX215" i="5"/>
  <c r="BX216" i="5"/>
  <c r="BX217" i="5"/>
  <c r="BX218" i="5"/>
  <c r="BX219" i="5"/>
  <c r="BX220" i="5"/>
  <c r="BX221" i="5"/>
  <c r="BX222" i="5"/>
  <c r="BX223" i="5"/>
  <c r="BX224" i="5"/>
  <c r="BX225" i="5"/>
  <c r="BX226" i="5"/>
  <c r="BX227" i="5"/>
  <c r="BX228" i="5"/>
  <c r="BX229" i="5"/>
  <c r="BX230" i="5"/>
  <c r="BX231" i="5"/>
  <c r="BX232" i="5"/>
  <c r="BX233" i="5"/>
  <c r="BX234" i="5"/>
  <c r="BX235" i="5"/>
  <c r="BX236" i="5"/>
  <c r="BX237" i="5"/>
  <c r="BX238" i="5"/>
  <c r="BX239" i="5"/>
  <c r="BX240" i="5"/>
  <c r="BX241" i="5"/>
  <c r="BX242" i="5"/>
  <c r="BX243" i="5"/>
  <c r="BX244" i="5"/>
  <c r="BX245" i="5"/>
  <c r="BX246" i="5"/>
  <c r="BX247" i="5"/>
  <c r="BX248" i="5"/>
  <c r="BX249" i="5"/>
  <c r="BX250" i="5"/>
  <c r="BX251" i="5"/>
  <c r="BX252" i="5"/>
  <c r="BX253" i="5"/>
  <c r="BX254" i="5"/>
  <c r="BX255" i="5"/>
  <c r="BX256" i="5"/>
  <c r="BX257" i="5"/>
  <c r="BX258" i="5"/>
  <c r="BX259" i="5"/>
  <c r="BX260" i="5"/>
  <c r="BX261" i="5"/>
  <c r="BX262" i="5"/>
  <c r="BX263" i="5"/>
  <c r="BX264" i="5"/>
  <c r="BX265" i="5"/>
  <c r="BX266" i="5"/>
  <c r="BX267" i="5"/>
  <c r="BX268" i="5"/>
  <c r="BX269" i="5"/>
  <c r="BX270" i="5"/>
  <c r="BX271" i="5"/>
  <c r="BX272" i="5"/>
  <c r="BX273" i="5"/>
  <c r="BX274" i="5"/>
  <c r="BX275" i="5"/>
  <c r="BX276" i="5"/>
  <c r="BX277" i="5"/>
  <c r="BX278" i="5"/>
  <c r="BX279" i="5"/>
  <c r="BX280" i="5"/>
  <c r="BX281" i="5"/>
  <c r="BX282" i="5"/>
  <c r="BX283" i="5"/>
  <c r="BX284" i="5"/>
  <c r="BX285" i="5"/>
  <c r="BX286" i="5"/>
  <c r="BX287" i="5"/>
  <c r="BX288" i="5"/>
  <c r="BX289" i="5"/>
  <c r="BX290" i="5"/>
  <c r="BX291" i="5"/>
  <c r="BX292" i="5"/>
  <c r="BX293" i="5"/>
  <c r="BX294" i="5"/>
  <c r="BX295" i="5"/>
  <c r="BX296" i="5"/>
  <c r="BX297" i="5"/>
  <c r="BX298" i="5"/>
  <c r="BX299" i="5"/>
  <c r="BX300" i="5"/>
  <c r="BX301" i="5"/>
  <c r="BX302" i="5"/>
  <c r="BX303" i="5"/>
  <c r="BX304" i="5"/>
  <c r="BX305" i="5"/>
  <c r="BX306" i="5"/>
  <c r="BX307" i="5"/>
  <c r="BX308" i="5"/>
  <c r="BX309" i="5"/>
  <c r="BX310" i="5"/>
  <c r="BX311" i="5"/>
  <c r="BX312" i="5"/>
  <c r="BX313" i="5"/>
  <c r="BX314" i="5"/>
  <c r="BX315" i="5"/>
  <c r="BX316" i="5"/>
  <c r="BX317" i="5"/>
  <c r="BX318" i="5"/>
  <c r="BX319" i="5"/>
  <c r="BX320" i="5"/>
  <c r="BX321" i="5"/>
  <c r="BX322" i="5"/>
  <c r="BX323" i="5"/>
  <c r="BX324" i="5"/>
  <c r="BX325" i="5"/>
  <c r="BX326" i="5"/>
  <c r="BX327" i="5"/>
  <c r="BX328" i="5"/>
  <c r="BX329" i="5"/>
  <c r="BX330" i="5"/>
  <c r="BX331" i="5"/>
  <c r="BX332" i="5"/>
  <c r="BX333" i="5"/>
  <c r="BX334" i="5"/>
  <c r="BP45" i="5"/>
  <c r="BP46" i="5"/>
  <c r="BP47" i="5"/>
  <c r="BP48" i="5"/>
  <c r="BP49" i="5"/>
  <c r="BP50" i="5"/>
  <c r="BP51" i="5"/>
  <c r="BP52" i="5"/>
  <c r="BP53" i="5"/>
  <c r="BP54" i="5"/>
  <c r="BP55" i="5"/>
  <c r="BP56" i="5"/>
  <c r="BP57" i="5"/>
  <c r="BP58" i="5"/>
  <c r="BP59" i="5"/>
  <c r="BP60" i="5"/>
  <c r="BP61" i="5"/>
  <c r="BP62" i="5"/>
  <c r="BP63" i="5"/>
  <c r="BP64" i="5"/>
  <c r="BP65" i="5"/>
  <c r="BP66" i="5"/>
  <c r="BP67" i="5"/>
  <c r="BP68" i="5"/>
  <c r="BP69" i="5"/>
  <c r="BP70" i="5"/>
  <c r="BP71" i="5"/>
  <c r="BP72" i="5"/>
  <c r="BP73" i="5"/>
  <c r="BP74" i="5"/>
  <c r="BP75" i="5"/>
  <c r="BP76" i="5"/>
  <c r="BP77" i="5"/>
  <c r="BP78" i="5"/>
  <c r="BP79" i="5"/>
  <c r="BP80" i="5"/>
  <c r="BP81" i="5"/>
  <c r="BP82" i="5"/>
  <c r="BP83" i="5"/>
  <c r="BP84" i="5"/>
  <c r="BP85" i="5"/>
  <c r="BP86" i="5"/>
  <c r="BP87" i="5"/>
  <c r="BP88" i="5"/>
  <c r="BP89" i="5"/>
  <c r="BP90" i="5"/>
  <c r="BP91" i="5"/>
  <c r="BP92" i="5"/>
  <c r="BP93" i="5"/>
  <c r="BP94" i="5"/>
  <c r="BP95" i="5"/>
  <c r="BP96" i="5"/>
  <c r="BP97" i="5"/>
  <c r="BP98" i="5"/>
  <c r="BP99" i="5"/>
  <c r="BP100" i="5"/>
  <c r="BP101" i="5"/>
  <c r="BP102" i="5"/>
  <c r="BP103" i="5"/>
  <c r="BP104" i="5"/>
  <c r="BP105" i="5"/>
  <c r="BP106" i="5"/>
  <c r="BP107" i="5"/>
  <c r="BP108" i="5"/>
  <c r="BP109" i="5"/>
  <c r="BP110" i="5"/>
  <c r="BP111" i="5"/>
  <c r="BP112" i="5"/>
  <c r="BP113" i="5"/>
  <c r="BP114" i="5"/>
  <c r="BP115" i="5"/>
  <c r="BP116" i="5"/>
  <c r="BP117" i="5"/>
  <c r="BP118" i="5"/>
  <c r="BP119" i="5"/>
  <c r="BP120" i="5"/>
  <c r="BP121" i="5"/>
  <c r="BP122" i="5"/>
  <c r="BP123" i="5"/>
  <c r="BP124" i="5"/>
  <c r="BP125" i="5"/>
  <c r="BP126" i="5"/>
  <c r="BP127" i="5"/>
  <c r="BP128" i="5"/>
  <c r="BP129" i="5"/>
  <c r="BP130" i="5"/>
  <c r="BP131" i="5"/>
  <c r="BP132" i="5"/>
  <c r="BP133" i="5"/>
  <c r="BP134" i="5"/>
  <c r="BP135" i="5"/>
  <c r="BP136" i="5"/>
  <c r="BP137" i="5"/>
  <c r="BP138" i="5"/>
  <c r="BP139" i="5"/>
  <c r="BP140" i="5"/>
  <c r="BP141" i="5"/>
  <c r="BP142" i="5"/>
  <c r="BP143" i="5"/>
  <c r="BP144" i="5"/>
  <c r="BP145" i="5"/>
  <c r="BP146" i="5"/>
  <c r="BP147" i="5"/>
  <c r="BP148" i="5"/>
  <c r="BP149" i="5"/>
  <c r="BP150" i="5"/>
  <c r="BP151" i="5"/>
  <c r="BP152" i="5"/>
  <c r="BP153" i="5"/>
  <c r="BP154" i="5"/>
  <c r="BP155" i="5"/>
  <c r="BP156" i="5"/>
  <c r="BP157" i="5"/>
  <c r="BP158" i="5"/>
  <c r="BP159" i="5"/>
  <c r="BP160" i="5"/>
  <c r="BP161" i="5"/>
  <c r="BP162" i="5"/>
  <c r="BP163" i="5"/>
  <c r="BP164" i="5"/>
  <c r="BP165" i="5"/>
  <c r="BP166" i="5"/>
  <c r="BP167" i="5"/>
  <c r="BP168" i="5"/>
  <c r="BP169" i="5"/>
  <c r="BP170" i="5"/>
  <c r="BP171" i="5"/>
  <c r="BP172" i="5"/>
  <c r="BP173" i="5"/>
  <c r="BP174" i="5"/>
  <c r="BP175" i="5"/>
  <c r="BP176" i="5"/>
  <c r="BP177" i="5"/>
  <c r="BP178" i="5"/>
  <c r="BP179" i="5"/>
  <c r="BP180" i="5"/>
  <c r="BP181" i="5"/>
  <c r="BP182" i="5"/>
  <c r="BP183" i="5"/>
  <c r="BP184" i="5"/>
  <c r="BP185" i="5"/>
  <c r="BP186" i="5"/>
  <c r="BP187" i="5"/>
  <c r="BP188" i="5"/>
  <c r="BP189" i="5"/>
  <c r="BP190" i="5"/>
  <c r="BP191" i="5"/>
  <c r="BP192" i="5"/>
  <c r="BP193" i="5"/>
  <c r="BP194" i="5"/>
  <c r="BP195" i="5"/>
  <c r="BP196" i="5"/>
  <c r="BP197" i="5"/>
  <c r="BP198" i="5"/>
  <c r="BP199" i="5"/>
  <c r="BP200" i="5"/>
  <c r="BP201" i="5"/>
  <c r="BP202" i="5"/>
  <c r="BP203" i="5"/>
  <c r="BP204" i="5"/>
  <c r="BP205" i="5"/>
  <c r="BP206" i="5"/>
  <c r="BP207" i="5"/>
  <c r="BP208" i="5"/>
  <c r="BP209" i="5"/>
  <c r="BP210" i="5"/>
  <c r="BP211" i="5"/>
  <c r="BP212" i="5"/>
  <c r="BP213" i="5"/>
  <c r="BP214" i="5"/>
  <c r="BP215" i="5"/>
  <c r="BP216" i="5"/>
  <c r="BP217" i="5"/>
  <c r="BP218" i="5"/>
  <c r="BP219" i="5"/>
  <c r="BP220" i="5"/>
  <c r="BP221" i="5"/>
  <c r="BP222" i="5"/>
  <c r="BP223" i="5"/>
  <c r="BP224" i="5"/>
  <c r="BP225" i="5"/>
  <c r="BP226" i="5"/>
  <c r="BP227" i="5"/>
  <c r="BP228" i="5"/>
  <c r="BP229" i="5"/>
  <c r="BP230" i="5"/>
  <c r="BP231" i="5"/>
  <c r="BP232" i="5"/>
  <c r="BP233" i="5"/>
  <c r="BP234" i="5"/>
  <c r="BP235" i="5"/>
  <c r="BP236" i="5"/>
  <c r="BP237" i="5"/>
  <c r="BP238" i="5"/>
  <c r="BP239" i="5"/>
  <c r="BP240" i="5"/>
  <c r="BP241" i="5"/>
  <c r="BP242" i="5"/>
  <c r="BP243" i="5"/>
  <c r="BP244" i="5"/>
  <c r="BP245" i="5"/>
  <c r="BP246" i="5"/>
  <c r="BP247" i="5"/>
  <c r="BP248" i="5"/>
  <c r="BP249" i="5"/>
  <c r="BP250" i="5"/>
  <c r="BP251" i="5"/>
  <c r="BP252" i="5"/>
  <c r="BP253" i="5"/>
  <c r="BP254" i="5"/>
  <c r="BP255" i="5"/>
  <c r="BP256" i="5"/>
  <c r="BP257" i="5"/>
  <c r="BP258" i="5"/>
  <c r="BP259" i="5"/>
  <c r="BP260" i="5"/>
  <c r="BP261" i="5"/>
  <c r="BP262" i="5"/>
  <c r="BP263" i="5"/>
  <c r="BP264" i="5"/>
  <c r="BP265" i="5"/>
  <c r="BP266" i="5"/>
  <c r="BP267" i="5"/>
  <c r="BP268" i="5"/>
  <c r="BP269" i="5"/>
  <c r="BP270" i="5"/>
  <c r="BP271" i="5"/>
  <c r="BP272" i="5"/>
  <c r="BP273" i="5"/>
  <c r="BP274" i="5"/>
  <c r="BP275" i="5"/>
  <c r="BP276" i="5"/>
  <c r="BP277" i="5"/>
  <c r="BP278" i="5"/>
  <c r="BP279" i="5"/>
  <c r="BP280" i="5"/>
  <c r="BP281" i="5"/>
  <c r="BP282" i="5"/>
  <c r="BP283" i="5"/>
  <c r="BP284" i="5"/>
  <c r="BP285" i="5"/>
  <c r="BP286" i="5"/>
  <c r="BP287" i="5"/>
  <c r="BP288" i="5"/>
  <c r="BP289" i="5"/>
  <c r="BP290" i="5"/>
  <c r="BP291" i="5"/>
  <c r="BP292" i="5"/>
  <c r="BP293" i="5"/>
  <c r="BP294" i="5"/>
  <c r="BP295" i="5"/>
  <c r="BP296" i="5"/>
  <c r="BP297" i="5"/>
  <c r="BP298" i="5"/>
  <c r="BP299" i="5"/>
  <c r="BP300" i="5"/>
  <c r="BP301" i="5"/>
  <c r="BP302" i="5"/>
  <c r="BP303" i="5"/>
  <c r="BP304" i="5"/>
  <c r="BP305" i="5"/>
  <c r="BP306" i="5"/>
  <c r="BP307" i="5"/>
  <c r="BP308" i="5"/>
  <c r="BP309" i="5"/>
  <c r="BP310" i="5"/>
  <c r="BP311" i="5"/>
  <c r="BP312" i="5"/>
  <c r="BP313" i="5"/>
  <c r="BP314" i="5"/>
  <c r="BP315" i="5"/>
  <c r="BP316" i="5"/>
  <c r="BP317" i="5"/>
  <c r="BP318" i="5"/>
  <c r="BP319" i="5"/>
  <c r="BP320" i="5"/>
  <c r="BP321" i="5"/>
  <c r="BP322" i="5"/>
  <c r="BP323" i="5"/>
  <c r="BP324" i="5"/>
  <c r="BP325" i="5"/>
  <c r="BP326" i="5"/>
  <c r="BP327" i="5"/>
  <c r="BP328" i="5"/>
  <c r="BP329" i="5"/>
  <c r="BP330" i="5"/>
  <c r="BP331" i="5"/>
  <c r="BP332" i="5"/>
  <c r="BP333" i="5"/>
  <c r="BP334" i="5"/>
  <c r="BH46" i="5"/>
  <c r="BH47" i="5"/>
  <c r="BH48" i="5"/>
  <c r="BH49" i="5"/>
  <c r="BH50" i="5"/>
  <c r="BH51" i="5"/>
  <c r="BH52" i="5"/>
  <c r="BH53" i="5"/>
  <c r="BH54" i="5"/>
  <c r="BH55" i="5"/>
  <c r="BH56" i="5"/>
  <c r="BH57" i="5"/>
  <c r="BH58" i="5"/>
  <c r="BH59" i="5"/>
  <c r="BH60" i="5"/>
  <c r="BH61" i="5"/>
  <c r="BH62" i="5"/>
  <c r="BH63" i="5"/>
  <c r="BH64" i="5"/>
  <c r="BH65" i="5"/>
  <c r="BH66" i="5"/>
  <c r="BH67" i="5"/>
  <c r="BH68" i="5"/>
  <c r="BH69" i="5"/>
  <c r="BH70" i="5"/>
  <c r="BH71" i="5"/>
  <c r="BH72" i="5"/>
  <c r="BH73" i="5"/>
  <c r="BH74" i="5"/>
  <c r="BH75" i="5"/>
  <c r="BH76" i="5"/>
  <c r="BH77" i="5"/>
  <c r="BH78" i="5"/>
  <c r="BH79" i="5"/>
  <c r="BH80" i="5"/>
  <c r="BH81" i="5"/>
  <c r="BH82" i="5"/>
  <c r="BH83" i="5"/>
  <c r="BH84" i="5"/>
  <c r="BH85" i="5"/>
  <c r="BH86" i="5"/>
  <c r="BH87" i="5"/>
  <c r="BH88" i="5"/>
  <c r="BH89" i="5"/>
  <c r="BH90" i="5"/>
  <c r="BH91" i="5"/>
  <c r="BH92" i="5"/>
  <c r="BH93" i="5"/>
  <c r="BH94" i="5"/>
  <c r="BH95" i="5"/>
  <c r="BH96" i="5"/>
  <c r="BH97" i="5"/>
  <c r="BH98" i="5"/>
  <c r="BH99" i="5"/>
  <c r="BH100" i="5"/>
  <c r="BH101" i="5"/>
  <c r="BH102" i="5"/>
  <c r="BH103" i="5"/>
  <c r="BH104" i="5"/>
  <c r="BH105" i="5"/>
  <c r="BH106" i="5"/>
  <c r="BH107" i="5"/>
  <c r="BH108" i="5"/>
  <c r="BH109" i="5"/>
  <c r="BH110" i="5"/>
  <c r="BH111" i="5"/>
  <c r="BH112" i="5"/>
  <c r="BH113" i="5"/>
  <c r="BH114" i="5"/>
  <c r="BH115" i="5"/>
  <c r="BH116" i="5"/>
  <c r="BH117" i="5"/>
  <c r="BH118" i="5"/>
  <c r="BH119" i="5"/>
  <c r="BH120" i="5"/>
  <c r="BH121" i="5"/>
  <c r="BH122" i="5"/>
  <c r="BH123" i="5"/>
  <c r="BH124" i="5"/>
  <c r="BH125" i="5"/>
  <c r="BH126" i="5"/>
  <c r="BH127" i="5"/>
  <c r="BH128" i="5"/>
  <c r="BH129" i="5"/>
  <c r="BH130" i="5"/>
  <c r="BH131" i="5"/>
  <c r="BH132" i="5"/>
  <c r="BH133" i="5"/>
  <c r="BH134" i="5"/>
  <c r="BH135" i="5"/>
  <c r="BH136" i="5"/>
  <c r="BH137" i="5"/>
  <c r="BH138" i="5"/>
  <c r="BH139" i="5"/>
  <c r="BH140" i="5"/>
  <c r="BH141" i="5"/>
  <c r="BH142" i="5"/>
  <c r="BH143" i="5"/>
  <c r="BH144" i="5"/>
  <c r="BH145" i="5"/>
  <c r="BH146" i="5"/>
  <c r="BH147" i="5"/>
  <c r="BH148" i="5"/>
  <c r="BH149" i="5"/>
  <c r="BH150" i="5"/>
  <c r="BH151" i="5"/>
  <c r="BH152" i="5"/>
  <c r="BH153" i="5"/>
  <c r="BH154" i="5"/>
  <c r="BH155" i="5"/>
  <c r="BH156" i="5"/>
  <c r="BH157" i="5"/>
  <c r="BH158" i="5"/>
  <c r="BH159" i="5"/>
  <c r="BH160" i="5"/>
  <c r="BH161" i="5"/>
  <c r="BH162" i="5"/>
  <c r="BH163" i="5"/>
  <c r="BH164" i="5"/>
  <c r="BH165" i="5"/>
  <c r="BH166" i="5"/>
  <c r="BH167" i="5"/>
  <c r="BH168" i="5"/>
  <c r="BH169" i="5"/>
  <c r="BH170" i="5"/>
  <c r="BH171" i="5"/>
  <c r="BH172" i="5"/>
  <c r="BH173" i="5"/>
  <c r="BH174" i="5"/>
  <c r="BH175" i="5"/>
  <c r="BH176" i="5"/>
  <c r="BH177" i="5"/>
  <c r="BH178" i="5"/>
  <c r="BH179" i="5"/>
  <c r="BH180" i="5"/>
  <c r="BH181" i="5"/>
  <c r="BH182" i="5"/>
  <c r="BH183" i="5"/>
  <c r="BH184" i="5"/>
  <c r="BH185" i="5"/>
  <c r="BH186" i="5"/>
  <c r="BH187" i="5"/>
  <c r="BH188" i="5"/>
  <c r="BH189" i="5"/>
  <c r="BH190" i="5"/>
  <c r="BH191" i="5"/>
  <c r="BH192" i="5"/>
  <c r="BH193" i="5"/>
  <c r="BH194" i="5"/>
  <c r="BH195" i="5"/>
  <c r="BH196" i="5"/>
  <c r="BH197" i="5"/>
  <c r="BH198" i="5"/>
  <c r="BH199" i="5"/>
  <c r="BH200" i="5"/>
  <c r="BH201" i="5"/>
  <c r="BH202" i="5"/>
  <c r="BH203" i="5"/>
  <c r="BH204" i="5"/>
  <c r="BH205" i="5"/>
  <c r="BH206" i="5"/>
  <c r="BH207" i="5"/>
  <c r="BH208" i="5"/>
  <c r="BH209" i="5"/>
  <c r="BH210" i="5"/>
  <c r="BH211" i="5"/>
  <c r="BH212" i="5"/>
  <c r="BH213" i="5"/>
  <c r="BH214" i="5"/>
  <c r="BH215" i="5"/>
  <c r="BH216" i="5"/>
  <c r="BH217" i="5"/>
  <c r="BH218" i="5"/>
  <c r="BH219" i="5"/>
  <c r="BH220" i="5"/>
  <c r="BH221" i="5"/>
  <c r="BH222" i="5"/>
  <c r="BH223" i="5"/>
  <c r="BH224" i="5"/>
  <c r="BH225" i="5"/>
  <c r="BH226" i="5"/>
  <c r="BH227" i="5"/>
  <c r="BH228" i="5"/>
  <c r="BH229" i="5"/>
  <c r="BH230" i="5"/>
  <c r="BH231" i="5"/>
  <c r="BH232" i="5"/>
  <c r="BH233" i="5"/>
  <c r="BH234" i="5"/>
  <c r="BH235" i="5"/>
  <c r="BH236" i="5"/>
  <c r="BH237" i="5"/>
  <c r="BH238" i="5"/>
  <c r="BH239" i="5"/>
  <c r="BH240" i="5"/>
  <c r="BH241" i="5"/>
  <c r="BH242" i="5"/>
  <c r="BH243" i="5"/>
  <c r="BH244" i="5"/>
  <c r="BH245" i="5"/>
  <c r="BH246" i="5"/>
  <c r="BH247" i="5"/>
  <c r="BH248" i="5"/>
  <c r="BH249" i="5"/>
  <c r="BH250" i="5"/>
  <c r="BH251" i="5"/>
  <c r="BH252" i="5"/>
  <c r="BH253" i="5"/>
  <c r="BH254" i="5"/>
  <c r="BH255" i="5"/>
  <c r="BH256" i="5"/>
  <c r="BH257" i="5"/>
  <c r="BH258" i="5"/>
  <c r="BH259" i="5"/>
  <c r="BH260" i="5"/>
  <c r="BH261" i="5"/>
  <c r="BH262" i="5"/>
  <c r="BH263" i="5"/>
  <c r="BH264" i="5"/>
  <c r="BH265" i="5"/>
  <c r="BH266" i="5"/>
  <c r="BH267" i="5"/>
  <c r="BH268" i="5"/>
  <c r="BH269" i="5"/>
  <c r="BH270" i="5"/>
  <c r="BH271" i="5"/>
  <c r="BH272" i="5"/>
  <c r="BH273" i="5"/>
  <c r="BH274" i="5"/>
  <c r="BH275" i="5"/>
  <c r="BH276" i="5"/>
  <c r="BH277" i="5"/>
  <c r="BH278" i="5"/>
  <c r="BH279" i="5"/>
  <c r="BH280" i="5"/>
  <c r="BH281" i="5"/>
  <c r="BH282" i="5"/>
  <c r="BH283" i="5"/>
  <c r="BH284" i="5"/>
  <c r="BH285" i="5"/>
  <c r="BH286" i="5"/>
  <c r="BH287" i="5"/>
  <c r="BH288" i="5"/>
  <c r="BH289" i="5"/>
  <c r="BH290" i="5"/>
  <c r="BH291" i="5"/>
  <c r="BH292" i="5"/>
  <c r="BH293" i="5"/>
  <c r="BH294" i="5"/>
  <c r="BH295" i="5"/>
  <c r="BH296" i="5"/>
  <c r="BH297" i="5"/>
  <c r="BH298" i="5"/>
  <c r="BH299" i="5"/>
  <c r="BH300" i="5"/>
  <c r="BH301" i="5"/>
  <c r="BH302" i="5"/>
  <c r="BH303" i="5"/>
  <c r="BH304" i="5"/>
  <c r="BH305" i="5"/>
  <c r="BH306" i="5"/>
  <c r="BH307" i="5"/>
  <c r="BH308" i="5"/>
  <c r="BH309" i="5"/>
  <c r="BH310" i="5"/>
  <c r="BH311" i="5"/>
  <c r="BH312" i="5"/>
  <c r="BH313" i="5"/>
  <c r="BH314" i="5"/>
  <c r="BH315" i="5"/>
  <c r="BH316" i="5"/>
  <c r="BH317" i="5"/>
  <c r="BH318" i="5"/>
  <c r="BH319" i="5"/>
  <c r="BH320" i="5"/>
  <c r="BH321" i="5"/>
  <c r="BH322" i="5"/>
  <c r="BH323" i="5"/>
  <c r="BH324" i="5"/>
  <c r="BH325" i="5"/>
  <c r="BH326" i="5"/>
  <c r="BH327" i="5"/>
  <c r="BH328" i="5"/>
  <c r="BH329" i="5"/>
  <c r="BH330" i="5"/>
  <c r="BH331" i="5"/>
  <c r="BH332" i="5"/>
  <c r="BH333" i="5"/>
  <c r="BH334" i="5"/>
  <c r="AZ45" i="5"/>
  <c r="AZ46" i="5"/>
  <c r="AZ47" i="5"/>
  <c r="AZ48" i="5"/>
  <c r="AZ49" i="5"/>
  <c r="AZ50" i="5"/>
  <c r="AZ51" i="5"/>
  <c r="AZ52" i="5"/>
  <c r="AZ53" i="5"/>
  <c r="AZ54" i="5"/>
  <c r="AZ55" i="5"/>
  <c r="AZ56" i="5"/>
  <c r="AZ57" i="5"/>
  <c r="AZ58" i="5"/>
  <c r="AZ59" i="5"/>
  <c r="AZ60" i="5"/>
  <c r="AZ61" i="5"/>
  <c r="AZ62" i="5"/>
  <c r="AZ63" i="5"/>
  <c r="AZ64" i="5"/>
  <c r="AZ65" i="5"/>
  <c r="AZ66" i="5"/>
  <c r="AZ67" i="5"/>
  <c r="AZ68" i="5"/>
  <c r="AZ69" i="5"/>
  <c r="AZ70" i="5"/>
  <c r="AZ71" i="5"/>
  <c r="AZ72" i="5"/>
  <c r="AZ73" i="5"/>
  <c r="AZ74" i="5"/>
  <c r="AZ75" i="5"/>
  <c r="AZ76" i="5"/>
  <c r="AZ77" i="5"/>
  <c r="AZ78" i="5"/>
  <c r="AZ79" i="5"/>
  <c r="AZ80" i="5"/>
  <c r="AZ81" i="5"/>
  <c r="AZ82" i="5"/>
  <c r="AZ83" i="5"/>
  <c r="AZ84" i="5"/>
  <c r="AZ85" i="5"/>
  <c r="AZ86" i="5"/>
  <c r="AZ87" i="5"/>
  <c r="AZ88" i="5"/>
  <c r="AZ89" i="5"/>
  <c r="AZ90" i="5"/>
  <c r="AZ91" i="5"/>
  <c r="AZ92" i="5"/>
  <c r="AZ93" i="5"/>
  <c r="AZ94" i="5"/>
  <c r="AZ95" i="5"/>
  <c r="AZ96" i="5"/>
  <c r="AZ97" i="5"/>
  <c r="AZ98" i="5"/>
  <c r="AZ99" i="5"/>
  <c r="AZ100" i="5"/>
  <c r="AZ101" i="5"/>
  <c r="AZ102" i="5"/>
  <c r="AZ103" i="5"/>
  <c r="AZ104" i="5"/>
  <c r="AZ105" i="5"/>
  <c r="AZ106" i="5"/>
  <c r="AZ107" i="5"/>
  <c r="AZ108" i="5"/>
  <c r="AZ109" i="5"/>
  <c r="AZ110" i="5"/>
  <c r="AZ111" i="5"/>
  <c r="AZ112" i="5"/>
  <c r="AZ113" i="5"/>
  <c r="AZ114" i="5"/>
  <c r="AZ115" i="5"/>
  <c r="AZ116" i="5"/>
  <c r="AZ117" i="5"/>
  <c r="AZ118" i="5"/>
  <c r="AZ119" i="5"/>
  <c r="AZ120" i="5"/>
  <c r="AZ121" i="5"/>
  <c r="AZ122" i="5"/>
  <c r="AZ123" i="5"/>
  <c r="AZ124" i="5"/>
  <c r="AZ125" i="5"/>
  <c r="AZ126" i="5"/>
  <c r="AZ127" i="5"/>
  <c r="AZ128" i="5"/>
  <c r="AZ129" i="5"/>
  <c r="AZ130" i="5"/>
  <c r="AZ131" i="5"/>
  <c r="AZ132" i="5"/>
  <c r="AZ133" i="5"/>
  <c r="AZ134" i="5"/>
  <c r="AZ135" i="5"/>
  <c r="AZ136" i="5"/>
  <c r="AZ137" i="5"/>
  <c r="AZ138" i="5"/>
  <c r="AZ139" i="5"/>
  <c r="AZ140" i="5"/>
  <c r="AZ141" i="5"/>
  <c r="AZ142" i="5"/>
  <c r="AZ143" i="5"/>
  <c r="AZ144" i="5"/>
  <c r="AZ145" i="5"/>
  <c r="AZ146" i="5"/>
  <c r="AZ147" i="5"/>
  <c r="AZ148" i="5"/>
  <c r="AZ149" i="5"/>
  <c r="AZ150" i="5"/>
  <c r="AZ151" i="5"/>
  <c r="AZ152" i="5"/>
  <c r="AZ153" i="5"/>
  <c r="AZ154" i="5"/>
  <c r="AZ155" i="5"/>
  <c r="AZ156" i="5"/>
  <c r="AZ157" i="5"/>
  <c r="AZ158" i="5"/>
  <c r="AZ159" i="5"/>
  <c r="AZ160" i="5"/>
  <c r="AZ161" i="5"/>
  <c r="AZ162" i="5"/>
  <c r="AZ163" i="5"/>
  <c r="AZ164" i="5"/>
  <c r="AZ165" i="5"/>
  <c r="AZ166" i="5"/>
  <c r="AZ167" i="5"/>
  <c r="AZ168" i="5"/>
  <c r="AZ169" i="5"/>
  <c r="AZ170" i="5"/>
  <c r="AZ171" i="5"/>
  <c r="AZ172" i="5"/>
  <c r="AZ173" i="5"/>
  <c r="AZ174" i="5"/>
  <c r="AZ175" i="5"/>
  <c r="AZ176" i="5"/>
  <c r="AZ177" i="5"/>
  <c r="AZ178" i="5"/>
  <c r="AZ179" i="5"/>
  <c r="AZ180" i="5"/>
  <c r="AZ181" i="5"/>
  <c r="AZ182" i="5"/>
  <c r="AZ183" i="5"/>
  <c r="AZ184" i="5"/>
  <c r="AZ185" i="5"/>
  <c r="AZ186" i="5"/>
  <c r="AZ187" i="5"/>
  <c r="AZ188" i="5"/>
  <c r="AZ189" i="5"/>
  <c r="AZ190" i="5"/>
  <c r="AZ191" i="5"/>
  <c r="AZ192" i="5"/>
  <c r="AZ193" i="5"/>
  <c r="AZ194" i="5"/>
  <c r="AZ195" i="5"/>
  <c r="AZ196" i="5"/>
  <c r="AZ197" i="5"/>
  <c r="AZ198" i="5"/>
  <c r="AZ199" i="5"/>
  <c r="AZ200" i="5"/>
  <c r="AZ201" i="5"/>
  <c r="AZ202" i="5"/>
  <c r="AZ203" i="5"/>
  <c r="AZ204" i="5"/>
  <c r="AZ205" i="5"/>
  <c r="AZ206" i="5"/>
  <c r="AZ207" i="5"/>
  <c r="AZ208" i="5"/>
  <c r="AZ209" i="5"/>
  <c r="AZ210" i="5"/>
  <c r="AZ211" i="5"/>
  <c r="AZ212" i="5"/>
  <c r="AZ213" i="5"/>
  <c r="AZ214" i="5"/>
  <c r="AZ215" i="5"/>
  <c r="AZ216" i="5"/>
  <c r="AZ217" i="5"/>
  <c r="AZ218" i="5"/>
  <c r="AZ219" i="5"/>
  <c r="AZ220" i="5"/>
  <c r="AZ221" i="5"/>
  <c r="AZ222" i="5"/>
  <c r="AZ223" i="5"/>
  <c r="AZ224" i="5"/>
  <c r="AZ225" i="5"/>
  <c r="AZ226" i="5"/>
  <c r="AZ227" i="5"/>
  <c r="AZ228" i="5"/>
  <c r="AZ229" i="5"/>
  <c r="AZ230" i="5"/>
  <c r="AZ231" i="5"/>
  <c r="AZ232" i="5"/>
  <c r="AZ233" i="5"/>
  <c r="AZ234" i="5"/>
  <c r="AZ235" i="5"/>
  <c r="AZ236" i="5"/>
  <c r="AZ237" i="5"/>
  <c r="AZ238" i="5"/>
  <c r="AZ239" i="5"/>
  <c r="AZ240" i="5"/>
  <c r="AZ241" i="5"/>
  <c r="AZ242" i="5"/>
  <c r="AZ243" i="5"/>
  <c r="AZ244" i="5"/>
  <c r="AZ245" i="5"/>
  <c r="AZ246" i="5"/>
  <c r="AZ247" i="5"/>
  <c r="AZ248" i="5"/>
  <c r="AZ249" i="5"/>
  <c r="AZ250" i="5"/>
  <c r="AZ251" i="5"/>
  <c r="AZ252" i="5"/>
  <c r="AZ253" i="5"/>
  <c r="AZ254" i="5"/>
  <c r="AZ255" i="5"/>
  <c r="AZ256" i="5"/>
  <c r="AZ257" i="5"/>
  <c r="AZ258" i="5"/>
  <c r="AZ259" i="5"/>
  <c r="AZ260" i="5"/>
  <c r="AZ261" i="5"/>
  <c r="AZ262" i="5"/>
  <c r="AZ263" i="5"/>
  <c r="AZ264" i="5"/>
  <c r="AZ265" i="5"/>
  <c r="AZ266" i="5"/>
  <c r="AZ267" i="5"/>
  <c r="AZ268" i="5"/>
  <c r="AZ269" i="5"/>
  <c r="AZ270" i="5"/>
  <c r="AZ271" i="5"/>
  <c r="AZ272" i="5"/>
  <c r="AZ273" i="5"/>
  <c r="AZ274" i="5"/>
  <c r="AZ275" i="5"/>
  <c r="AZ276" i="5"/>
  <c r="AZ277" i="5"/>
  <c r="AZ278" i="5"/>
  <c r="AZ279" i="5"/>
  <c r="AZ280" i="5"/>
  <c r="AZ281" i="5"/>
  <c r="AZ282" i="5"/>
  <c r="AZ283" i="5"/>
  <c r="AZ284" i="5"/>
  <c r="AZ285" i="5"/>
  <c r="AZ286" i="5"/>
  <c r="AZ287" i="5"/>
  <c r="AZ288" i="5"/>
  <c r="AZ289" i="5"/>
  <c r="AZ290" i="5"/>
  <c r="AZ291" i="5"/>
  <c r="AZ292" i="5"/>
  <c r="AZ293" i="5"/>
  <c r="AZ294" i="5"/>
  <c r="AZ295" i="5"/>
  <c r="AZ296" i="5"/>
  <c r="AZ297" i="5"/>
  <c r="AZ298" i="5"/>
  <c r="AZ299" i="5"/>
  <c r="AZ300" i="5"/>
  <c r="AZ301" i="5"/>
  <c r="AZ302" i="5"/>
  <c r="AZ303" i="5"/>
  <c r="AZ304" i="5"/>
  <c r="AZ305" i="5"/>
  <c r="AZ306" i="5"/>
  <c r="AZ307" i="5"/>
  <c r="AZ308" i="5"/>
  <c r="AZ309" i="5"/>
  <c r="AZ310" i="5"/>
  <c r="AZ311" i="5"/>
  <c r="AZ312" i="5"/>
  <c r="AZ313" i="5"/>
  <c r="AZ314" i="5"/>
  <c r="AZ315" i="5"/>
  <c r="AZ316" i="5"/>
  <c r="AZ317" i="5"/>
  <c r="AZ318" i="5"/>
  <c r="AZ319" i="5"/>
  <c r="AZ320" i="5"/>
  <c r="AZ321" i="5"/>
  <c r="AZ322" i="5"/>
  <c r="AZ323" i="5"/>
  <c r="AZ324" i="5"/>
  <c r="AZ325" i="5"/>
  <c r="AZ326" i="5"/>
  <c r="AZ327" i="5"/>
  <c r="AZ328" i="5"/>
  <c r="AZ329" i="5"/>
  <c r="AZ330" i="5"/>
  <c r="AZ331" i="5"/>
  <c r="AZ332" i="5"/>
  <c r="AZ333" i="5"/>
  <c r="AZ334" i="5"/>
  <c r="AR44" i="5"/>
  <c r="AR45" i="5"/>
  <c r="AR46" i="5"/>
  <c r="AR47" i="5"/>
  <c r="AR48" i="5"/>
  <c r="AR49" i="5"/>
  <c r="AR50" i="5"/>
  <c r="AR51" i="5"/>
  <c r="AR52" i="5"/>
  <c r="AR53" i="5"/>
  <c r="AR54" i="5"/>
  <c r="AR55" i="5"/>
  <c r="AR56" i="5"/>
  <c r="AR57" i="5"/>
  <c r="AR58" i="5"/>
  <c r="AR59" i="5"/>
  <c r="AR60" i="5"/>
  <c r="AR61" i="5"/>
  <c r="AR62" i="5"/>
  <c r="AR63" i="5"/>
  <c r="AR64" i="5"/>
  <c r="AR65" i="5"/>
  <c r="AR66" i="5"/>
  <c r="AR67" i="5"/>
  <c r="AR68" i="5"/>
  <c r="AR69" i="5"/>
  <c r="AR70" i="5"/>
  <c r="AR71" i="5"/>
  <c r="AR72" i="5"/>
  <c r="AR73" i="5"/>
  <c r="AR74" i="5"/>
  <c r="AR75" i="5"/>
  <c r="AR76" i="5"/>
  <c r="AR77" i="5"/>
  <c r="AR78" i="5"/>
  <c r="AR79" i="5"/>
  <c r="AR80" i="5"/>
  <c r="AR81" i="5"/>
  <c r="AR82" i="5"/>
  <c r="AR83" i="5"/>
  <c r="AR84" i="5"/>
  <c r="AR85" i="5"/>
  <c r="AR86" i="5"/>
  <c r="AR87" i="5"/>
  <c r="AR88" i="5"/>
  <c r="AR89" i="5"/>
  <c r="AR90" i="5"/>
  <c r="AR91" i="5"/>
  <c r="AR92" i="5"/>
  <c r="AR93" i="5"/>
  <c r="AR94" i="5"/>
  <c r="AR95" i="5"/>
  <c r="AR96" i="5"/>
  <c r="AR97" i="5"/>
  <c r="AR98" i="5"/>
  <c r="AR99" i="5"/>
  <c r="AR100" i="5"/>
  <c r="AR101" i="5"/>
  <c r="AR102" i="5"/>
  <c r="AR103" i="5"/>
  <c r="AR104" i="5"/>
  <c r="AR105" i="5"/>
  <c r="AR106" i="5"/>
  <c r="AR107" i="5"/>
  <c r="AR108" i="5"/>
  <c r="AR109" i="5"/>
  <c r="AR110" i="5"/>
  <c r="AR111" i="5"/>
  <c r="AR112" i="5"/>
  <c r="AR113" i="5"/>
  <c r="AR114" i="5"/>
  <c r="AR115" i="5"/>
  <c r="AR116" i="5"/>
  <c r="AR117" i="5"/>
  <c r="AR118" i="5"/>
  <c r="AR119" i="5"/>
  <c r="AR120" i="5"/>
  <c r="AR121" i="5"/>
  <c r="AR122" i="5"/>
  <c r="AR123" i="5"/>
  <c r="AR124" i="5"/>
  <c r="AR125" i="5"/>
  <c r="AR126" i="5"/>
  <c r="AR127" i="5"/>
  <c r="AR128" i="5"/>
  <c r="AR129" i="5"/>
  <c r="AR130" i="5"/>
  <c r="AR131" i="5"/>
  <c r="AR132" i="5"/>
  <c r="AR133" i="5"/>
  <c r="AR134" i="5"/>
  <c r="AR135" i="5"/>
  <c r="AR136" i="5"/>
  <c r="AR137" i="5"/>
  <c r="AR138" i="5"/>
  <c r="AR139" i="5"/>
  <c r="AR140" i="5"/>
  <c r="AR141" i="5"/>
  <c r="AR142" i="5"/>
  <c r="AR143" i="5"/>
  <c r="AR144" i="5"/>
  <c r="AR145" i="5"/>
  <c r="AR146" i="5"/>
  <c r="AR147" i="5"/>
  <c r="AR148" i="5"/>
  <c r="AR149" i="5"/>
  <c r="AR150" i="5"/>
  <c r="AR151" i="5"/>
  <c r="AR152" i="5"/>
  <c r="AR153" i="5"/>
  <c r="AR154" i="5"/>
  <c r="AR155" i="5"/>
  <c r="AR156" i="5"/>
  <c r="AR157" i="5"/>
  <c r="AR158" i="5"/>
  <c r="AR159" i="5"/>
  <c r="AR160" i="5"/>
  <c r="AR161" i="5"/>
  <c r="AR162" i="5"/>
  <c r="AR163" i="5"/>
  <c r="AR164" i="5"/>
  <c r="AR165" i="5"/>
  <c r="AR166" i="5"/>
  <c r="AR167" i="5"/>
  <c r="AR168" i="5"/>
  <c r="AR169" i="5"/>
  <c r="AR170" i="5"/>
  <c r="AR171" i="5"/>
  <c r="AR172" i="5"/>
  <c r="AR173" i="5"/>
  <c r="AR174" i="5"/>
  <c r="AR175" i="5"/>
  <c r="AR176" i="5"/>
  <c r="AR177" i="5"/>
  <c r="AR178" i="5"/>
  <c r="AR179" i="5"/>
  <c r="AR180" i="5"/>
  <c r="AR181" i="5"/>
  <c r="AR182" i="5"/>
  <c r="AR183" i="5"/>
  <c r="AR184" i="5"/>
  <c r="AR185" i="5"/>
  <c r="AR186" i="5"/>
  <c r="AR187" i="5"/>
  <c r="AR188" i="5"/>
  <c r="AR189" i="5"/>
  <c r="AR190" i="5"/>
  <c r="AR191" i="5"/>
  <c r="AR192" i="5"/>
  <c r="AR193" i="5"/>
  <c r="AR194" i="5"/>
  <c r="AR195" i="5"/>
  <c r="AR196" i="5"/>
  <c r="AR197" i="5"/>
  <c r="AR198" i="5"/>
  <c r="AR199" i="5"/>
  <c r="AR200" i="5"/>
  <c r="AR201" i="5"/>
  <c r="AR202" i="5"/>
  <c r="AR203" i="5"/>
  <c r="AR204" i="5"/>
  <c r="AR205" i="5"/>
  <c r="AR206" i="5"/>
  <c r="AR207" i="5"/>
  <c r="AR208" i="5"/>
  <c r="AR209" i="5"/>
  <c r="AR210" i="5"/>
  <c r="AR211" i="5"/>
  <c r="AR212" i="5"/>
  <c r="AR213" i="5"/>
  <c r="AR214" i="5"/>
  <c r="AR215" i="5"/>
  <c r="AR216" i="5"/>
  <c r="AR217" i="5"/>
  <c r="AR218" i="5"/>
  <c r="AR219" i="5"/>
  <c r="AR220" i="5"/>
  <c r="AR221" i="5"/>
  <c r="AR222" i="5"/>
  <c r="AR223" i="5"/>
  <c r="AR224" i="5"/>
  <c r="AR225" i="5"/>
  <c r="AR226" i="5"/>
  <c r="AR227" i="5"/>
  <c r="AR228" i="5"/>
  <c r="AR229" i="5"/>
  <c r="AR230" i="5"/>
  <c r="AR231" i="5"/>
  <c r="AR232" i="5"/>
  <c r="AR233" i="5"/>
  <c r="AR234" i="5"/>
  <c r="AR235" i="5"/>
  <c r="AR236" i="5"/>
  <c r="AR237" i="5"/>
  <c r="AR238" i="5"/>
  <c r="AR239" i="5"/>
  <c r="AR240" i="5"/>
  <c r="AR241" i="5"/>
  <c r="AR242" i="5"/>
  <c r="AR243" i="5"/>
  <c r="AR244" i="5"/>
  <c r="AR245" i="5"/>
  <c r="AR246" i="5"/>
  <c r="AR247" i="5"/>
  <c r="AR248" i="5"/>
  <c r="AR249" i="5"/>
  <c r="AR250" i="5"/>
  <c r="AR251" i="5"/>
  <c r="AR252" i="5"/>
  <c r="AR253" i="5"/>
  <c r="AR254" i="5"/>
  <c r="AR255" i="5"/>
  <c r="AR256" i="5"/>
  <c r="AR257" i="5"/>
  <c r="AR258" i="5"/>
  <c r="AR259" i="5"/>
  <c r="AR260" i="5"/>
  <c r="AR261" i="5"/>
  <c r="AR262" i="5"/>
  <c r="AR263" i="5"/>
  <c r="AR264" i="5"/>
  <c r="AR265" i="5"/>
  <c r="AR266" i="5"/>
  <c r="AR267" i="5"/>
  <c r="AR268" i="5"/>
  <c r="AR269" i="5"/>
  <c r="AR270" i="5"/>
  <c r="AR271" i="5"/>
  <c r="AR272" i="5"/>
  <c r="AR273" i="5"/>
  <c r="AR274" i="5"/>
  <c r="AR275" i="5"/>
  <c r="AR276" i="5"/>
  <c r="AR277" i="5"/>
  <c r="AR278" i="5"/>
  <c r="AR279" i="5"/>
  <c r="AR280" i="5"/>
  <c r="AR281" i="5"/>
  <c r="AR282" i="5"/>
  <c r="AR283" i="5"/>
  <c r="AR284" i="5"/>
  <c r="AR285" i="5"/>
  <c r="AR286" i="5"/>
  <c r="AR287" i="5"/>
  <c r="AR288" i="5"/>
  <c r="AR289" i="5"/>
  <c r="AR290" i="5"/>
  <c r="AR291" i="5"/>
  <c r="AR292" i="5"/>
  <c r="AR293" i="5"/>
  <c r="AR294" i="5"/>
  <c r="AR295" i="5"/>
  <c r="AR296" i="5"/>
  <c r="AR297" i="5"/>
  <c r="AR298" i="5"/>
  <c r="AR299" i="5"/>
  <c r="AR300" i="5"/>
  <c r="AR301" i="5"/>
  <c r="AR302" i="5"/>
  <c r="AR303" i="5"/>
  <c r="AR304" i="5"/>
  <c r="AR305" i="5"/>
  <c r="AR306" i="5"/>
  <c r="AR307" i="5"/>
  <c r="AR308" i="5"/>
  <c r="AR309" i="5"/>
  <c r="AR310" i="5"/>
  <c r="AR311" i="5"/>
  <c r="AR312" i="5"/>
  <c r="AR313" i="5"/>
  <c r="AR314" i="5"/>
  <c r="AR315" i="5"/>
  <c r="AR316" i="5"/>
  <c r="AR317" i="5"/>
  <c r="AR318" i="5"/>
  <c r="AR319" i="5"/>
  <c r="AR320" i="5"/>
  <c r="AR321" i="5"/>
  <c r="AR322" i="5"/>
  <c r="AR323" i="5"/>
  <c r="AR324" i="5"/>
  <c r="AR325" i="5"/>
  <c r="AR326" i="5"/>
  <c r="AR327" i="5"/>
  <c r="AR328" i="5"/>
  <c r="AR329" i="5"/>
  <c r="AR330" i="5"/>
  <c r="AR331" i="5"/>
  <c r="AR332" i="5"/>
  <c r="AR333" i="5"/>
  <c r="AR334" i="5"/>
  <c r="AJ52" i="5"/>
  <c r="AJ53" i="5"/>
  <c r="AJ54" i="5"/>
  <c r="AJ55" i="5"/>
  <c r="AJ56" i="5"/>
  <c r="AJ57" i="5"/>
  <c r="AJ58" i="5"/>
  <c r="AJ59" i="5"/>
  <c r="AJ60" i="5"/>
  <c r="AJ61" i="5"/>
  <c r="AJ62" i="5"/>
  <c r="AJ63" i="5"/>
  <c r="AJ64" i="5"/>
  <c r="AJ65" i="5"/>
  <c r="AJ66" i="5"/>
  <c r="AJ67" i="5"/>
  <c r="AJ68" i="5"/>
  <c r="AJ69" i="5"/>
  <c r="AJ70" i="5"/>
  <c r="AJ71" i="5"/>
  <c r="AJ72" i="5"/>
  <c r="AJ73" i="5"/>
  <c r="AJ74" i="5"/>
  <c r="AJ75" i="5"/>
  <c r="AJ76" i="5"/>
  <c r="AJ77" i="5"/>
  <c r="AJ78" i="5"/>
  <c r="AJ79" i="5"/>
  <c r="AJ80" i="5"/>
  <c r="AJ81" i="5"/>
  <c r="AJ82" i="5"/>
  <c r="AJ83" i="5"/>
  <c r="AJ84" i="5"/>
  <c r="AJ85" i="5"/>
  <c r="AJ86" i="5"/>
  <c r="AJ87" i="5"/>
  <c r="AJ88" i="5"/>
  <c r="AJ89" i="5"/>
  <c r="AJ90" i="5"/>
  <c r="AJ91" i="5"/>
  <c r="AJ92" i="5"/>
  <c r="AJ93" i="5"/>
  <c r="AJ94" i="5"/>
  <c r="AJ95" i="5"/>
  <c r="AJ96" i="5"/>
  <c r="AJ97" i="5"/>
  <c r="AJ98" i="5"/>
  <c r="AJ99" i="5"/>
  <c r="AJ100" i="5"/>
  <c r="AJ101" i="5"/>
  <c r="AJ102" i="5"/>
  <c r="AJ103" i="5"/>
  <c r="AJ104" i="5"/>
  <c r="AJ105" i="5"/>
  <c r="AJ106" i="5"/>
  <c r="AJ107" i="5"/>
  <c r="AJ108" i="5"/>
  <c r="AJ109" i="5"/>
  <c r="AJ110" i="5"/>
  <c r="AJ111" i="5"/>
  <c r="AJ112" i="5"/>
  <c r="AJ113" i="5"/>
  <c r="AJ114" i="5"/>
  <c r="AJ115" i="5"/>
  <c r="AJ116" i="5"/>
  <c r="AJ117" i="5"/>
  <c r="AJ118" i="5"/>
  <c r="AJ119" i="5"/>
  <c r="AJ120" i="5"/>
  <c r="AJ121" i="5"/>
  <c r="AJ122" i="5"/>
  <c r="AJ123" i="5"/>
  <c r="AJ124" i="5"/>
  <c r="AJ125" i="5"/>
  <c r="AJ126" i="5"/>
  <c r="AJ127" i="5"/>
  <c r="AJ128" i="5"/>
  <c r="AJ129" i="5"/>
  <c r="AJ130" i="5"/>
  <c r="AJ131" i="5"/>
  <c r="AJ132" i="5"/>
  <c r="AJ133" i="5"/>
  <c r="AJ134" i="5"/>
  <c r="AJ135" i="5"/>
  <c r="AJ136" i="5"/>
  <c r="AJ137" i="5"/>
  <c r="AJ138" i="5"/>
  <c r="AJ139" i="5"/>
  <c r="AJ140" i="5"/>
  <c r="AJ141" i="5"/>
  <c r="AJ142" i="5"/>
  <c r="AJ143" i="5"/>
  <c r="AJ144" i="5"/>
  <c r="AJ145" i="5"/>
  <c r="AJ146" i="5"/>
  <c r="AJ147" i="5"/>
  <c r="AJ148" i="5"/>
  <c r="AJ149" i="5"/>
  <c r="AJ150" i="5"/>
  <c r="AJ151" i="5"/>
  <c r="AJ152" i="5"/>
  <c r="AJ153" i="5"/>
  <c r="AJ154" i="5"/>
  <c r="AJ155" i="5"/>
  <c r="AJ156" i="5"/>
  <c r="AJ157" i="5"/>
  <c r="AJ158" i="5"/>
  <c r="AJ159" i="5"/>
  <c r="AJ160" i="5"/>
  <c r="AJ161" i="5"/>
  <c r="AJ162" i="5"/>
  <c r="AJ163" i="5"/>
  <c r="AJ164" i="5"/>
  <c r="AJ165" i="5"/>
  <c r="AJ166" i="5"/>
  <c r="AJ167" i="5"/>
  <c r="AJ168" i="5"/>
  <c r="AJ169" i="5"/>
  <c r="AJ170" i="5"/>
  <c r="AJ171" i="5"/>
  <c r="AJ172" i="5"/>
  <c r="AJ173" i="5"/>
  <c r="AJ174" i="5"/>
  <c r="AJ175" i="5"/>
  <c r="AJ176" i="5"/>
  <c r="AJ177" i="5"/>
  <c r="AJ178" i="5"/>
  <c r="AJ179" i="5"/>
  <c r="AJ180" i="5"/>
  <c r="AJ181" i="5"/>
  <c r="AJ182" i="5"/>
  <c r="AJ183" i="5"/>
  <c r="AJ184" i="5"/>
  <c r="AJ185" i="5"/>
  <c r="AJ186" i="5"/>
  <c r="AJ187" i="5"/>
  <c r="AJ188" i="5"/>
  <c r="AJ189" i="5"/>
  <c r="AJ190" i="5"/>
  <c r="AJ191" i="5"/>
  <c r="AJ192" i="5"/>
  <c r="AJ193" i="5"/>
  <c r="AJ194" i="5"/>
  <c r="AJ195" i="5"/>
  <c r="AJ196" i="5"/>
  <c r="AJ197" i="5"/>
  <c r="AJ198" i="5"/>
  <c r="AJ199" i="5"/>
  <c r="AJ200" i="5"/>
  <c r="AJ201" i="5"/>
  <c r="AJ202" i="5"/>
  <c r="AJ203" i="5"/>
  <c r="AJ204" i="5"/>
  <c r="AJ205" i="5"/>
  <c r="AJ206" i="5"/>
  <c r="AJ207" i="5"/>
  <c r="AJ208" i="5"/>
  <c r="AJ209" i="5"/>
  <c r="AJ210" i="5"/>
  <c r="AJ211" i="5"/>
  <c r="AJ212" i="5"/>
  <c r="AJ213" i="5"/>
  <c r="AJ214" i="5"/>
  <c r="AJ215" i="5"/>
  <c r="AJ216" i="5"/>
  <c r="AJ217" i="5"/>
  <c r="AJ218" i="5"/>
  <c r="AJ219" i="5"/>
  <c r="AJ220" i="5"/>
  <c r="AJ221" i="5"/>
  <c r="AJ222" i="5"/>
  <c r="AJ223" i="5"/>
  <c r="AJ224" i="5"/>
  <c r="AJ225" i="5"/>
  <c r="AJ226" i="5"/>
  <c r="AJ227" i="5"/>
  <c r="AJ228" i="5"/>
  <c r="AJ229" i="5"/>
  <c r="AJ230" i="5"/>
  <c r="AJ231" i="5"/>
  <c r="AJ232" i="5"/>
  <c r="AJ233" i="5"/>
  <c r="AJ234" i="5"/>
  <c r="AJ235" i="5"/>
  <c r="AJ236" i="5"/>
  <c r="AJ237" i="5"/>
  <c r="AJ238" i="5"/>
  <c r="AJ239" i="5"/>
  <c r="AJ240" i="5"/>
  <c r="AJ241" i="5"/>
  <c r="AJ242" i="5"/>
  <c r="AJ243" i="5"/>
  <c r="AJ244" i="5"/>
  <c r="AJ245" i="5"/>
  <c r="AJ246" i="5"/>
  <c r="AJ247" i="5"/>
  <c r="AJ248" i="5"/>
  <c r="AJ249" i="5"/>
  <c r="AJ250" i="5"/>
  <c r="AJ251" i="5"/>
  <c r="AJ252" i="5"/>
  <c r="AJ253" i="5"/>
  <c r="AJ254" i="5"/>
  <c r="AJ255" i="5"/>
  <c r="AJ256" i="5"/>
  <c r="AJ257" i="5"/>
  <c r="AJ258" i="5"/>
  <c r="AJ259" i="5"/>
  <c r="AJ260" i="5"/>
  <c r="AJ261" i="5"/>
  <c r="AJ262" i="5"/>
  <c r="AJ263" i="5"/>
  <c r="AJ264" i="5"/>
  <c r="AJ265" i="5"/>
  <c r="AJ266" i="5"/>
  <c r="AJ267" i="5"/>
  <c r="AJ268" i="5"/>
  <c r="AJ269" i="5"/>
  <c r="AJ270" i="5"/>
  <c r="AJ271" i="5"/>
  <c r="AJ272" i="5"/>
  <c r="AJ273" i="5"/>
  <c r="AJ274" i="5"/>
  <c r="AJ275" i="5"/>
  <c r="AJ276" i="5"/>
  <c r="AJ277" i="5"/>
  <c r="AJ278" i="5"/>
  <c r="AJ279" i="5"/>
  <c r="AJ280" i="5"/>
  <c r="AJ281" i="5"/>
  <c r="AJ282" i="5"/>
  <c r="AJ283" i="5"/>
  <c r="AJ284" i="5"/>
  <c r="AJ285" i="5"/>
  <c r="AJ286" i="5"/>
  <c r="AJ287" i="5"/>
  <c r="AJ288" i="5"/>
  <c r="AJ289" i="5"/>
  <c r="AJ290" i="5"/>
  <c r="AJ291" i="5"/>
  <c r="AJ292" i="5"/>
  <c r="AJ293" i="5"/>
  <c r="AJ294" i="5"/>
  <c r="AJ295" i="5"/>
  <c r="AJ296" i="5"/>
  <c r="AJ297" i="5"/>
  <c r="AJ298" i="5"/>
  <c r="AJ299" i="5"/>
  <c r="AJ300" i="5"/>
  <c r="AJ301" i="5"/>
  <c r="AJ302" i="5"/>
  <c r="AJ303" i="5"/>
  <c r="AJ304" i="5"/>
  <c r="AJ305" i="5"/>
  <c r="AJ306" i="5"/>
  <c r="AJ307" i="5"/>
  <c r="AJ308" i="5"/>
  <c r="AJ309" i="5"/>
  <c r="AJ310" i="5"/>
  <c r="AJ311" i="5"/>
  <c r="AJ312" i="5"/>
  <c r="AJ313" i="5"/>
  <c r="AJ314" i="5"/>
  <c r="AJ315" i="5"/>
  <c r="AJ316" i="5"/>
  <c r="AJ317" i="5"/>
  <c r="AJ318" i="5"/>
  <c r="AJ319" i="5"/>
  <c r="AJ320" i="5"/>
  <c r="AJ321" i="5"/>
  <c r="AJ322" i="5"/>
  <c r="AJ323" i="5"/>
  <c r="AJ324" i="5"/>
  <c r="AJ325" i="5"/>
  <c r="AJ326" i="5"/>
  <c r="AJ327" i="5"/>
  <c r="AJ328" i="5"/>
  <c r="AJ329" i="5"/>
  <c r="AJ330" i="5"/>
  <c r="AJ331" i="5"/>
  <c r="AJ332" i="5"/>
  <c r="AJ333" i="5"/>
  <c r="AJ334"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142" i="5"/>
  <c r="AB143" i="5"/>
  <c r="AB144" i="5"/>
  <c r="AB145" i="5"/>
  <c r="AB146" i="5"/>
  <c r="AB147" i="5"/>
  <c r="AB148" i="5"/>
  <c r="AB149" i="5"/>
  <c r="AB150" i="5"/>
  <c r="AB151" i="5"/>
  <c r="AB152" i="5"/>
  <c r="AB153" i="5"/>
  <c r="AB154" i="5"/>
  <c r="AB155" i="5"/>
  <c r="AB156" i="5"/>
  <c r="AB157" i="5"/>
  <c r="AB158" i="5"/>
  <c r="AB159" i="5"/>
  <c r="AB160" i="5"/>
  <c r="AB161" i="5"/>
  <c r="AB162" i="5"/>
  <c r="AB163" i="5"/>
  <c r="AB164" i="5"/>
  <c r="AB165" i="5"/>
  <c r="AB166" i="5"/>
  <c r="AB167" i="5"/>
  <c r="AB168" i="5"/>
  <c r="AB169" i="5"/>
  <c r="AB170" i="5"/>
  <c r="AB171" i="5"/>
  <c r="AB172" i="5"/>
  <c r="AB173" i="5"/>
  <c r="AB174" i="5"/>
  <c r="AB175" i="5"/>
  <c r="AB176" i="5"/>
  <c r="AB177" i="5"/>
  <c r="AB178" i="5"/>
  <c r="AB179" i="5"/>
  <c r="AB180" i="5"/>
  <c r="AB181" i="5"/>
  <c r="AB182" i="5"/>
  <c r="AB183" i="5"/>
  <c r="AB184" i="5"/>
  <c r="AB185" i="5"/>
  <c r="AB186" i="5"/>
  <c r="AB187" i="5"/>
  <c r="AB188" i="5"/>
  <c r="AB189" i="5"/>
  <c r="AB190" i="5"/>
  <c r="AB191" i="5"/>
  <c r="AB192" i="5"/>
  <c r="AB193" i="5"/>
  <c r="AB194" i="5"/>
  <c r="AB195" i="5"/>
  <c r="AB196" i="5"/>
  <c r="AB197" i="5"/>
  <c r="AB198" i="5"/>
  <c r="AB199" i="5"/>
  <c r="AB200" i="5"/>
  <c r="AB201" i="5"/>
  <c r="AB202" i="5"/>
  <c r="AB203" i="5"/>
  <c r="AB204" i="5"/>
  <c r="AB205" i="5"/>
  <c r="AB206" i="5"/>
  <c r="AB207" i="5"/>
  <c r="AB208" i="5"/>
  <c r="AB209" i="5"/>
  <c r="AB210" i="5"/>
  <c r="AB211" i="5"/>
  <c r="AB212" i="5"/>
  <c r="AB213" i="5"/>
  <c r="AB214" i="5"/>
  <c r="AB215" i="5"/>
  <c r="AB216" i="5"/>
  <c r="AB217" i="5"/>
  <c r="AB218" i="5"/>
  <c r="AB219" i="5"/>
  <c r="AB220" i="5"/>
  <c r="AB221" i="5"/>
  <c r="AB222" i="5"/>
  <c r="AB223" i="5"/>
  <c r="AB224" i="5"/>
  <c r="AB225" i="5"/>
  <c r="AB226" i="5"/>
  <c r="AB227" i="5"/>
  <c r="AB228" i="5"/>
  <c r="AB229" i="5"/>
  <c r="AB230" i="5"/>
  <c r="AB231" i="5"/>
  <c r="AB232" i="5"/>
  <c r="AB233" i="5"/>
  <c r="AB234" i="5"/>
  <c r="AB235" i="5"/>
  <c r="AB236" i="5"/>
  <c r="AB237" i="5"/>
  <c r="AB238" i="5"/>
  <c r="AB239" i="5"/>
  <c r="AB240" i="5"/>
  <c r="AB241" i="5"/>
  <c r="AB242" i="5"/>
  <c r="AB243" i="5"/>
  <c r="AB244" i="5"/>
  <c r="AB245" i="5"/>
  <c r="AB246" i="5"/>
  <c r="AB247" i="5"/>
  <c r="AB248" i="5"/>
  <c r="AB249" i="5"/>
  <c r="AB250" i="5"/>
  <c r="AB251" i="5"/>
  <c r="AB252" i="5"/>
  <c r="AB253" i="5"/>
  <c r="AB254" i="5"/>
  <c r="AB255" i="5"/>
  <c r="AB256" i="5"/>
  <c r="AB257" i="5"/>
  <c r="AB258" i="5"/>
  <c r="AB259" i="5"/>
  <c r="AB260" i="5"/>
  <c r="AB261" i="5"/>
  <c r="AB262" i="5"/>
  <c r="AB263" i="5"/>
  <c r="AB264" i="5"/>
  <c r="AB265" i="5"/>
  <c r="AB266" i="5"/>
  <c r="AB267" i="5"/>
  <c r="AB268" i="5"/>
  <c r="AB269" i="5"/>
  <c r="AB270" i="5"/>
  <c r="AB271" i="5"/>
  <c r="AB272" i="5"/>
  <c r="AB273" i="5"/>
  <c r="AB274" i="5"/>
  <c r="AB275" i="5"/>
  <c r="AB276" i="5"/>
  <c r="AB277" i="5"/>
  <c r="AB278" i="5"/>
  <c r="AB279" i="5"/>
  <c r="AB280" i="5"/>
  <c r="AB281" i="5"/>
  <c r="AB282" i="5"/>
  <c r="AB283" i="5"/>
  <c r="AB284" i="5"/>
  <c r="AB285" i="5"/>
  <c r="AB286" i="5"/>
  <c r="AB287" i="5"/>
  <c r="AB288" i="5"/>
  <c r="AB289" i="5"/>
  <c r="AB290" i="5"/>
  <c r="AB291" i="5"/>
  <c r="AB292" i="5"/>
  <c r="AB293" i="5"/>
  <c r="AB294" i="5"/>
  <c r="AB295" i="5"/>
  <c r="AB296" i="5"/>
  <c r="AB297" i="5"/>
  <c r="AB298" i="5"/>
  <c r="AB299" i="5"/>
  <c r="AB300" i="5"/>
  <c r="AB301" i="5"/>
  <c r="AB302" i="5"/>
  <c r="AB303" i="5"/>
  <c r="AB304" i="5"/>
  <c r="AB305" i="5"/>
  <c r="AB306" i="5"/>
  <c r="AB307" i="5"/>
  <c r="AB308" i="5"/>
  <c r="AB309" i="5"/>
  <c r="AB310" i="5"/>
  <c r="AB311" i="5"/>
  <c r="AB312" i="5"/>
  <c r="AB313" i="5"/>
  <c r="AB314" i="5"/>
  <c r="AB315" i="5"/>
  <c r="AB316" i="5"/>
  <c r="AB317" i="5"/>
  <c r="AB318" i="5"/>
  <c r="AB319" i="5"/>
  <c r="AB320" i="5"/>
  <c r="AB321" i="5"/>
  <c r="AB322" i="5"/>
  <c r="AB323" i="5"/>
  <c r="AB324" i="5"/>
  <c r="AB325" i="5"/>
  <c r="AB326" i="5"/>
  <c r="AB327" i="5"/>
  <c r="AB328" i="5"/>
  <c r="AB329" i="5"/>
  <c r="AB330" i="5"/>
  <c r="AB331" i="5"/>
  <c r="AB332" i="5"/>
  <c r="AB333" i="5"/>
  <c r="AB334" i="5"/>
  <c r="G18" i="7" l="1"/>
  <c r="K18" i="7" s="1"/>
  <c r="CX28" i="5"/>
  <c r="CY27" i="5"/>
  <c r="CZ41" i="5"/>
  <c r="DV28" i="5"/>
  <c r="DW27" i="5"/>
  <c r="CH28" i="5"/>
  <c r="CI27" i="5"/>
  <c r="CJ41" i="5"/>
  <c r="ED28" i="5"/>
  <c r="EE27" i="5"/>
  <c r="CP28" i="5"/>
  <c r="CR41" i="5"/>
  <c r="FB28" i="5"/>
  <c r="FC27" i="5"/>
  <c r="ET28" i="5"/>
  <c r="EU27" i="5"/>
  <c r="G14" i="12"/>
  <c r="S47" i="7"/>
  <c r="S100" i="7"/>
  <c r="S90" i="7"/>
  <c r="I26" i="7"/>
  <c r="I27" i="7" s="1"/>
  <c r="I28" i="7" s="1"/>
  <c r="I29" i="7" s="1"/>
  <c r="I30" i="7" s="1"/>
  <c r="I31" i="7" s="1"/>
  <c r="I32" i="7" s="1"/>
  <c r="I23" i="7"/>
  <c r="T17" i="7" s="1"/>
  <c r="BV36" i="5"/>
  <c r="BV37" i="5" s="1"/>
  <c r="BV38" i="5" s="1"/>
  <c r="BV39" i="5" s="1"/>
  <c r="BV40" i="5" s="1"/>
  <c r="BV41" i="5" s="1"/>
  <c r="BV42" i="5" s="1"/>
  <c r="BV43" i="5" s="1"/>
  <c r="BV44" i="5" s="1"/>
  <c r="BV45" i="5" s="1"/>
  <c r="BV46" i="5" s="1"/>
  <c r="BV47" i="5" s="1"/>
  <c r="BV48" i="5" s="1"/>
  <c r="BV49" i="5" s="1"/>
  <c r="BV50" i="5" s="1"/>
  <c r="BV51" i="5" s="1"/>
  <c r="BV52" i="5" s="1"/>
  <c r="BV53" i="5" s="1"/>
  <c r="BV54" i="5" s="1"/>
  <c r="BV55" i="5" s="1"/>
  <c r="BV56" i="5" s="1"/>
  <c r="BV57" i="5" s="1"/>
  <c r="BV58" i="5" s="1"/>
  <c r="BV59" i="5" s="1"/>
  <c r="BV60" i="5" s="1"/>
  <c r="BV61" i="5" s="1"/>
  <c r="BV62" i="5" s="1"/>
  <c r="BV63" i="5" s="1"/>
  <c r="BV64" i="5" s="1"/>
  <c r="BV65" i="5" s="1"/>
  <c r="BV66" i="5" s="1"/>
  <c r="BV67" i="5" s="1"/>
  <c r="BV68" i="5" s="1"/>
  <c r="BV69" i="5" s="1"/>
  <c r="BV70" i="5" s="1"/>
  <c r="BV71" i="5" s="1"/>
  <c r="BV72" i="5" s="1"/>
  <c r="BV73" i="5" s="1"/>
  <c r="BV74" i="5" s="1"/>
  <c r="BV75" i="5" s="1"/>
  <c r="BV76" i="5" s="1"/>
  <c r="BV77" i="5" s="1"/>
  <c r="BV78" i="5" s="1"/>
  <c r="BV79" i="5" s="1"/>
  <c r="BV80" i="5" s="1"/>
  <c r="BV81" i="5" s="1"/>
  <c r="BV82" i="5" s="1"/>
  <c r="BV83" i="5" s="1"/>
  <c r="BV84" i="5" s="1"/>
  <c r="BV85" i="5" s="1"/>
  <c r="BV86" i="5" s="1"/>
  <c r="BV87" i="5" s="1"/>
  <c r="BV88" i="5" s="1"/>
  <c r="BV89" i="5" s="1"/>
  <c r="BV90" i="5" s="1"/>
  <c r="BV91" i="5" s="1"/>
  <c r="BV92" i="5" s="1"/>
  <c r="BV93" i="5" s="1"/>
  <c r="BV94" i="5" s="1"/>
  <c r="BV95" i="5" s="1"/>
  <c r="BV96" i="5" s="1"/>
  <c r="BV97" i="5" s="1"/>
  <c r="BV98" i="5" s="1"/>
  <c r="BV99" i="5" s="1"/>
  <c r="BV100" i="5" s="1"/>
  <c r="BV101" i="5" s="1"/>
  <c r="BV102" i="5" s="1"/>
  <c r="BV103" i="5" s="1"/>
  <c r="BV104" i="5" s="1"/>
  <c r="BV105" i="5" s="1"/>
  <c r="BV106" i="5" s="1"/>
  <c r="BV107" i="5" s="1"/>
  <c r="BV108" i="5" s="1"/>
  <c r="BV109" i="5" s="1"/>
  <c r="BV110" i="5" s="1"/>
  <c r="BV111" i="5" s="1"/>
  <c r="BV112" i="5" s="1"/>
  <c r="BV113" i="5" s="1"/>
  <c r="BV114" i="5" s="1"/>
  <c r="BV115" i="5" s="1"/>
  <c r="BV116" i="5" s="1"/>
  <c r="BV117" i="5" s="1"/>
  <c r="BV118" i="5" s="1"/>
  <c r="BV119" i="5" s="1"/>
  <c r="BV120" i="5" s="1"/>
  <c r="BV121" i="5" s="1"/>
  <c r="BV122" i="5" s="1"/>
  <c r="BV123" i="5" s="1"/>
  <c r="BV124" i="5" s="1"/>
  <c r="BV125" i="5" s="1"/>
  <c r="BV126" i="5" s="1"/>
  <c r="BV127" i="5" s="1"/>
  <c r="BV128" i="5" s="1"/>
  <c r="BV129" i="5" s="1"/>
  <c r="BV130" i="5" s="1"/>
  <c r="BV131" i="5" s="1"/>
  <c r="BV132" i="5" s="1"/>
  <c r="BV133" i="5" s="1"/>
  <c r="BV134" i="5" s="1"/>
  <c r="BV135" i="5" s="1"/>
  <c r="BV136" i="5" s="1"/>
  <c r="BV137" i="5" s="1"/>
  <c r="BV138" i="5" s="1"/>
  <c r="BV139" i="5" s="1"/>
  <c r="BV140" i="5" s="1"/>
  <c r="BV141" i="5" s="1"/>
  <c r="BV142" i="5" s="1"/>
  <c r="BV143" i="5" s="1"/>
  <c r="BV144" i="5" s="1"/>
  <c r="BV145" i="5" s="1"/>
  <c r="BV146" i="5" s="1"/>
  <c r="BV147" i="5" s="1"/>
  <c r="BV148" i="5" s="1"/>
  <c r="BV149" i="5" s="1"/>
  <c r="BV150" i="5" s="1"/>
  <c r="BV151" i="5" s="1"/>
  <c r="BV152" i="5" s="1"/>
  <c r="BV153" i="5" s="1"/>
  <c r="BV154" i="5" s="1"/>
  <c r="BV155" i="5" s="1"/>
  <c r="BV156" i="5" s="1"/>
  <c r="BV157" i="5" s="1"/>
  <c r="BV158" i="5" s="1"/>
  <c r="BV159" i="5" s="1"/>
  <c r="BV160" i="5" s="1"/>
  <c r="BV161" i="5" s="1"/>
  <c r="BV162" i="5" s="1"/>
  <c r="BV163" i="5" s="1"/>
  <c r="BV164" i="5" s="1"/>
  <c r="BV165" i="5" s="1"/>
  <c r="BV166" i="5" s="1"/>
  <c r="BV167" i="5" s="1"/>
  <c r="BV168" i="5" s="1"/>
  <c r="BV169" i="5" s="1"/>
  <c r="BV170" i="5" s="1"/>
  <c r="BV171" i="5" s="1"/>
  <c r="BV172" i="5" s="1"/>
  <c r="BV173" i="5" s="1"/>
  <c r="BV174" i="5" s="1"/>
  <c r="BV175" i="5" s="1"/>
  <c r="BV176" i="5" s="1"/>
  <c r="BV177" i="5" s="1"/>
  <c r="BV178" i="5" s="1"/>
  <c r="BV179" i="5" s="1"/>
  <c r="BV180" i="5" s="1"/>
  <c r="BV181" i="5" s="1"/>
  <c r="BV182" i="5" s="1"/>
  <c r="BV183" i="5" s="1"/>
  <c r="BV184" i="5" s="1"/>
  <c r="BV185" i="5" s="1"/>
  <c r="BV186" i="5" s="1"/>
  <c r="BV187" i="5" s="1"/>
  <c r="BV188" i="5" s="1"/>
  <c r="BV189" i="5" s="1"/>
  <c r="BV190" i="5" s="1"/>
  <c r="BV191" i="5" s="1"/>
  <c r="BV192" i="5" s="1"/>
  <c r="BV193" i="5" s="1"/>
  <c r="BV194" i="5" s="1"/>
  <c r="BV195" i="5" s="1"/>
  <c r="BV196" i="5" s="1"/>
  <c r="BV197" i="5" s="1"/>
  <c r="BV198" i="5" s="1"/>
  <c r="BV199" i="5" s="1"/>
  <c r="BV200" i="5" s="1"/>
  <c r="BV201" i="5" s="1"/>
  <c r="BV202" i="5" s="1"/>
  <c r="BV203" i="5" s="1"/>
  <c r="BV204" i="5" s="1"/>
  <c r="BV205" i="5" s="1"/>
  <c r="BV206" i="5" s="1"/>
  <c r="BV207" i="5" s="1"/>
  <c r="BV208" i="5" s="1"/>
  <c r="BV209" i="5" s="1"/>
  <c r="BV210" i="5" s="1"/>
  <c r="BV211" i="5" s="1"/>
  <c r="BV212" i="5" s="1"/>
  <c r="BV213" i="5" s="1"/>
  <c r="BV214" i="5" s="1"/>
  <c r="BV215" i="5" s="1"/>
  <c r="BV216" i="5" s="1"/>
  <c r="BV217" i="5" s="1"/>
  <c r="BV218" i="5" s="1"/>
  <c r="BV219" i="5" s="1"/>
  <c r="BV220" i="5" s="1"/>
  <c r="BV221" i="5" s="1"/>
  <c r="BV222" i="5" s="1"/>
  <c r="BV223" i="5" s="1"/>
  <c r="BV224" i="5" s="1"/>
  <c r="BV225" i="5" s="1"/>
  <c r="BV226" i="5" s="1"/>
  <c r="BV227" i="5" s="1"/>
  <c r="BV228" i="5" s="1"/>
  <c r="BV229" i="5" s="1"/>
  <c r="BV230" i="5" s="1"/>
  <c r="BV231" i="5" s="1"/>
  <c r="BV232" i="5" s="1"/>
  <c r="BV233" i="5" s="1"/>
  <c r="BV234" i="5" s="1"/>
  <c r="BV235" i="5" s="1"/>
  <c r="BV236" i="5" s="1"/>
  <c r="BV237" i="5" s="1"/>
  <c r="BV238" i="5" s="1"/>
  <c r="BV239" i="5" s="1"/>
  <c r="BV240" i="5" s="1"/>
  <c r="BV241" i="5" s="1"/>
  <c r="BV242" i="5" s="1"/>
  <c r="BV243" i="5" s="1"/>
  <c r="BV244" i="5" s="1"/>
  <c r="BV245" i="5" s="1"/>
  <c r="BV246" i="5" s="1"/>
  <c r="BV247" i="5" s="1"/>
  <c r="BV248" i="5" s="1"/>
  <c r="BV249" i="5" s="1"/>
  <c r="BV250" i="5" s="1"/>
  <c r="BV251" i="5" s="1"/>
  <c r="BV252" i="5" s="1"/>
  <c r="BV253" i="5" s="1"/>
  <c r="BV254" i="5" s="1"/>
  <c r="BV255" i="5" s="1"/>
  <c r="BV256" i="5" s="1"/>
  <c r="BV257" i="5" s="1"/>
  <c r="BV258" i="5" s="1"/>
  <c r="BV259" i="5" s="1"/>
  <c r="BV260" i="5" s="1"/>
  <c r="BV261" i="5" s="1"/>
  <c r="BV262" i="5" s="1"/>
  <c r="BV263" i="5" s="1"/>
  <c r="BV264" i="5" s="1"/>
  <c r="BV265" i="5" s="1"/>
  <c r="BV266" i="5" s="1"/>
  <c r="BV267" i="5" s="1"/>
  <c r="BV268" i="5" s="1"/>
  <c r="BV269" i="5" s="1"/>
  <c r="BV270" i="5" s="1"/>
  <c r="BV271" i="5" s="1"/>
  <c r="BV272" i="5" s="1"/>
  <c r="BV273" i="5" s="1"/>
  <c r="BV274" i="5" s="1"/>
  <c r="BV275" i="5" s="1"/>
  <c r="BV276" i="5" s="1"/>
  <c r="BV277" i="5" s="1"/>
  <c r="BV278" i="5" s="1"/>
  <c r="BV279" i="5" s="1"/>
  <c r="BV280" i="5" s="1"/>
  <c r="BV281" i="5" s="1"/>
  <c r="BV282" i="5" s="1"/>
  <c r="BV283" i="5" s="1"/>
  <c r="BV284" i="5" s="1"/>
  <c r="BV285" i="5" s="1"/>
  <c r="BV286" i="5" s="1"/>
  <c r="BV287" i="5" s="1"/>
  <c r="BV288" i="5" s="1"/>
  <c r="BV289" i="5" s="1"/>
  <c r="BV290" i="5" s="1"/>
  <c r="BV291" i="5" s="1"/>
  <c r="BV292" i="5" s="1"/>
  <c r="BV293" i="5" s="1"/>
  <c r="BV294" i="5" s="1"/>
  <c r="BV295" i="5" s="1"/>
  <c r="BV296" i="5" s="1"/>
  <c r="BV297" i="5" s="1"/>
  <c r="BV298" i="5" s="1"/>
  <c r="BV299" i="5" s="1"/>
  <c r="BV300" i="5" s="1"/>
  <c r="BV301" i="5" s="1"/>
  <c r="BV302" i="5" s="1"/>
  <c r="BV303" i="5" s="1"/>
  <c r="BV304" i="5" s="1"/>
  <c r="BV305" i="5" s="1"/>
  <c r="BV306" i="5" s="1"/>
  <c r="BV307" i="5" s="1"/>
  <c r="BV308" i="5" s="1"/>
  <c r="BV309" i="5" s="1"/>
  <c r="BV310" i="5" s="1"/>
  <c r="BV311" i="5" s="1"/>
  <c r="BV312" i="5" s="1"/>
  <c r="BV313" i="5" s="1"/>
  <c r="BV314" i="5" s="1"/>
  <c r="BV315" i="5" s="1"/>
  <c r="BV316" i="5" s="1"/>
  <c r="BV317" i="5" s="1"/>
  <c r="BV318" i="5" s="1"/>
  <c r="BV319" i="5" s="1"/>
  <c r="BV320" i="5" s="1"/>
  <c r="BV321" i="5" s="1"/>
  <c r="BV322" i="5" s="1"/>
  <c r="BV323" i="5" s="1"/>
  <c r="BV324" i="5" s="1"/>
  <c r="BV325" i="5" s="1"/>
  <c r="BV326" i="5" s="1"/>
  <c r="BV327" i="5" s="1"/>
  <c r="BV328" i="5" s="1"/>
  <c r="BV329" i="5" s="1"/>
  <c r="BV330" i="5" s="1"/>
  <c r="BV331" i="5" s="1"/>
  <c r="BV332" i="5" s="1"/>
  <c r="BV333" i="5" s="1"/>
  <c r="BV334" i="5" s="1"/>
  <c r="BW23" i="5"/>
  <c r="BW20" i="5"/>
  <c r="BX20" i="5" s="1"/>
  <c r="BW19" i="5"/>
  <c r="BX19" i="5" s="1"/>
  <c r="BZ21" i="5" s="1"/>
  <c r="CA11" i="5"/>
  <c r="CA9" i="5"/>
  <c r="BN36" i="5"/>
  <c r="BN37" i="5" s="1"/>
  <c r="BN38" i="5" s="1"/>
  <c r="BN39" i="5" s="1"/>
  <c r="BN40" i="5" s="1"/>
  <c r="BN41" i="5" s="1"/>
  <c r="BN42" i="5" s="1"/>
  <c r="BN43" i="5" s="1"/>
  <c r="BN44" i="5" s="1"/>
  <c r="BN45" i="5" s="1"/>
  <c r="BN46" i="5" s="1"/>
  <c r="BN47" i="5" s="1"/>
  <c r="BN48" i="5" s="1"/>
  <c r="BN49" i="5" s="1"/>
  <c r="BN50" i="5" s="1"/>
  <c r="BN51" i="5" s="1"/>
  <c r="BN52" i="5" s="1"/>
  <c r="BN53" i="5" s="1"/>
  <c r="BN54" i="5" s="1"/>
  <c r="BN55" i="5" s="1"/>
  <c r="BN56" i="5" s="1"/>
  <c r="BN57" i="5" s="1"/>
  <c r="BN58" i="5" s="1"/>
  <c r="BN59" i="5" s="1"/>
  <c r="BN60" i="5" s="1"/>
  <c r="BN61" i="5" s="1"/>
  <c r="BN62" i="5" s="1"/>
  <c r="BN63" i="5" s="1"/>
  <c r="BN64" i="5" s="1"/>
  <c r="BN65" i="5" s="1"/>
  <c r="BN66" i="5" s="1"/>
  <c r="BN67" i="5" s="1"/>
  <c r="BN68" i="5" s="1"/>
  <c r="BN69" i="5" s="1"/>
  <c r="BN70" i="5" s="1"/>
  <c r="BN71" i="5" s="1"/>
  <c r="BN72" i="5" s="1"/>
  <c r="BN73" i="5" s="1"/>
  <c r="BN74" i="5" s="1"/>
  <c r="BN75" i="5" s="1"/>
  <c r="BN76" i="5" s="1"/>
  <c r="BN77" i="5" s="1"/>
  <c r="BN78" i="5" s="1"/>
  <c r="BN79" i="5" s="1"/>
  <c r="BN80" i="5" s="1"/>
  <c r="BN81" i="5" s="1"/>
  <c r="BN82" i="5" s="1"/>
  <c r="BN83" i="5" s="1"/>
  <c r="BN84" i="5" s="1"/>
  <c r="BN85" i="5" s="1"/>
  <c r="BN86" i="5" s="1"/>
  <c r="BN87" i="5" s="1"/>
  <c r="BN88" i="5" s="1"/>
  <c r="BN89" i="5" s="1"/>
  <c r="BN90" i="5" s="1"/>
  <c r="BN91" i="5" s="1"/>
  <c r="BN92" i="5" s="1"/>
  <c r="BN93" i="5" s="1"/>
  <c r="BN94" i="5" s="1"/>
  <c r="BN95" i="5" s="1"/>
  <c r="BN96" i="5" s="1"/>
  <c r="BN97" i="5" s="1"/>
  <c r="BN98" i="5" s="1"/>
  <c r="BN99" i="5" s="1"/>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O23" i="5"/>
  <c r="BO20" i="5"/>
  <c r="BP20" i="5" s="1"/>
  <c r="BO19" i="5"/>
  <c r="BP19" i="5" s="1"/>
  <c r="BS11" i="5"/>
  <c r="BS9" i="5"/>
  <c r="BF36" i="5"/>
  <c r="BF37" i="5" s="1"/>
  <c r="BF38" i="5" s="1"/>
  <c r="BF39" i="5" s="1"/>
  <c r="BF40" i="5" s="1"/>
  <c r="BF41" i="5" s="1"/>
  <c r="BF42" i="5" s="1"/>
  <c r="BF43" i="5" s="1"/>
  <c r="BF44" i="5" s="1"/>
  <c r="BF45" i="5" s="1"/>
  <c r="BF46" i="5" s="1"/>
  <c r="BF47" i="5" s="1"/>
  <c r="BF48" i="5" s="1"/>
  <c r="BF49" i="5" s="1"/>
  <c r="BF50" i="5" s="1"/>
  <c r="BF51" i="5" s="1"/>
  <c r="BF52" i="5" s="1"/>
  <c r="BF53" i="5" s="1"/>
  <c r="BF54" i="5" s="1"/>
  <c r="BF55" i="5" s="1"/>
  <c r="BF56" i="5" s="1"/>
  <c r="BF57" i="5" s="1"/>
  <c r="BF58" i="5" s="1"/>
  <c r="BF59" i="5" s="1"/>
  <c r="BF60" i="5" s="1"/>
  <c r="BF61" i="5" s="1"/>
  <c r="BF62" i="5" s="1"/>
  <c r="BF63" i="5" s="1"/>
  <c r="BF64" i="5" s="1"/>
  <c r="BF65" i="5" s="1"/>
  <c r="BF66" i="5" s="1"/>
  <c r="BF67" i="5" s="1"/>
  <c r="BF68" i="5" s="1"/>
  <c r="BF69" i="5" s="1"/>
  <c r="BF70" i="5" s="1"/>
  <c r="BF71" i="5" s="1"/>
  <c r="BF72" i="5" s="1"/>
  <c r="BF73" i="5" s="1"/>
  <c r="BF74" i="5" s="1"/>
  <c r="BF75" i="5" s="1"/>
  <c r="BF76" i="5" s="1"/>
  <c r="BF77" i="5" s="1"/>
  <c r="BF78" i="5" s="1"/>
  <c r="BF79" i="5" s="1"/>
  <c r="BF80" i="5" s="1"/>
  <c r="BF81" i="5" s="1"/>
  <c r="BF82" i="5" s="1"/>
  <c r="BF83" i="5" s="1"/>
  <c r="BF84" i="5" s="1"/>
  <c r="BF85" i="5" s="1"/>
  <c r="BF86" i="5" s="1"/>
  <c r="BF87" i="5" s="1"/>
  <c r="BF88" i="5" s="1"/>
  <c r="BF89" i="5" s="1"/>
  <c r="BF90" i="5" s="1"/>
  <c r="BF91" i="5" s="1"/>
  <c r="BF92" i="5" s="1"/>
  <c r="BF93" i="5" s="1"/>
  <c r="BF94" i="5" s="1"/>
  <c r="BF95" i="5" s="1"/>
  <c r="BF96" i="5" s="1"/>
  <c r="BF97" i="5" s="1"/>
  <c r="BF98" i="5" s="1"/>
  <c r="BF99" i="5" s="1"/>
  <c r="BF100" i="5" s="1"/>
  <c r="BF101" i="5" s="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F121" i="5" s="1"/>
  <c r="BF122" i="5" s="1"/>
  <c r="BF123" i="5" s="1"/>
  <c r="BF124" i="5" s="1"/>
  <c r="BF125" i="5" s="1"/>
  <c r="BF126" i="5" s="1"/>
  <c r="BF127" i="5" s="1"/>
  <c r="BF128" i="5" s="1"/>
  <c r="BF129" i="5" s="1"/>
  <c r="BF130" i="5" s="1"/>
  <c r="BF131" i="5" s="1"/>
  <c r="BF132" i="5" s="1"/>
  <c r="BF133" i="5" s="1"/>
  <c r="BF134" i="5" s="1"/>
  <c r="BF135" i="5" s="1"/>
  <c r="BF136" i="5" s="1"/>
  <c r="BF137" i="5" s="1"/>
  <c r="BF138" i="5" s="1"/>
  <c r="BF139" i="5" s="1"/>
  <c r="BF140" i="5" s="1"/>
  <c r="BF141" i="5" s="1"/>
  <c r="BF142" i="5" s="1"/>
  <c r="BF143" i="5" s="1"/>
  <c r="BF144" i="5" s="1"/>
  <c r="BF145" i="5" s="1"/>
  <c r="BF146" i="5" s="1"/>
  <c r="BF147" i="5" s="1"/>
  <c r="BF148" i="5" s="1"/>
  <c r="BF149" i="5" s="1"/>
  <c r="BF150" i="5" s="1"/>
  <c r="BF151" i="5" s="1"/>
  <c r="BF152" i="5" s="1"/>
  <c r="BF153" i="5" s="1"/>
  <c r="BF154" i="5" s="1"/>
  <c r="BF155" i="5" s="1"/>
  <c r="BF156" i="5" s="1"/>
  <c r="BF157" i="5" s="1"/>
  <c r="BF158" i="5" s="1"/>
  <c r="BF159" i="5" s="1"/>
  <c r="BF160" i="5" s="1"/>
  <c r="BF161" i="5" s="1"/>
  <c r="BF162" i="5" s="1"/>
  <c r="BF163" i="5" s="1"/>
  <c r="BF164" i="5" s="1"/>
  <c r="BF165" i="5" s="1"/>
  <c r="BF166" i="5" s="1"/>
  <c r="BF167" i="5" s="1"/>
  <c r="BF168" i="5" s="1"/>
  <c r="BF169" i="5" s="1"/>
  <c r="BF170" i="5" s="1"/>
  <c r="BF171" i="5" s="1"/>
  <c r="BF172" i="5" s="1"/>
  <c r="BF173" i="5" s="1"/>
  <c r="BF174" i="5" s="1"/>
  <c r="BF175" i="5" s="1"/>
  <c r="BF176" i="5" s="1"/>
  <c r="BF177" i="5" s="1"/>
  <c r="BF178" i="5" s="1"/>
  <c r="BF179" i="5" s="1"/>
  <c r="BF180" i="5" s="1"/>
  <c r="BF181" i="5" s="1"/>
  <c r="BF182" i="5" s="1"/>
  <c r="BF183" i="5" s="1"/>
  <c r="BF184" i="5" s="1"/>
  <c r="BF185" i="5" s="1"/>
  <c r="BF186" i="5" s="1"/>
  <c r="BF187" i="5" s="1"/>
  <c r="BF188" i="5" s="1"/>
  <c r="BF189" i="5" s="1"/>
  <c r="BF190" i="5" s="1"/>
  <c r="BF191" i="5" s="1"/>
  <c r="BF192" i="5" s="1"/>
  <c r="BF193" i="5" s="1"/>
  <c r="BF194" i="5" s="1"/>
  <c r="BF195" i="5" s="1"/>
  <c r="BF196" i="5" s="1"/>
  <c r="BF197" i="5" s="1"/>
  <c r="BF198" i="5" s="1"/>
  <c r="BF199" i="5" s="1"/>
  <c r="BF200" i="5" s="1"/>
  <c r="BF201" i="5" s="1"/>
  <c r="BF202" i="5" s="1"/>
  <c r="BF203" i="5" s="1"/>
  <c r="BF204" i="5" s="1"/>
  <c r="BF205" i="5" s="1"/>
  <c r="BF206" i="5" s="1"/>
  <c r="BF207" i="5" s="1"/>
  <c r="BF208" i="5" s="1"/>
  <c r="BF209" i="5" s="1"/>
  <c r="BF210" i="5" s="1"/>
  <c r="BF211" i="5" s="1"/>
  <c r="BF212" i="5" s="1"/>
  <c r="BF213" i="5" s="1"/>
  <c r="BF214" i="5" s="1"/>
  <c r="BF215" i="5" s="1"/>
  <c r="BF216" i="5" s="1"/>
  <c r="BF217" i="5" s="1"/>
  <c r="BF218" i="5" s="1"/>
  <c r="BF219" i="5" s="1"/>
  <c r="BF220" i="5" s="1"/>
  <c r="BF221" i="5" s="1"/>
  <c r="BF222" i="5" s="1"/>
  <c r="BF223" i="5" s="1"/>
  <c r="BF224" i="5" s="1"/>
  <c r="BF225" i="5" s="1"/>
  <c r="BF226" i="5" s="1"/>
  <c r="BF227" i="5" s="1"/>
  <c r="BF228" i="5" s="1"/>
  <c r="BF229" i="5" s="1"/>
  <c r="BF230" i="5" s="1"/>
  <c r="BF231" i="5" s="1"/>
  <c r="BF232" i="5" s="1"/>
  <c r="BF233" i="5" s="1"/>
  <c r="BF234" i="5" s="1"/>
  <c r="BF235" i="5" s="1"/>
  <c r="BF236" i="5" s="1"/>
  <c r="BF237" i="5" s="1"/>
  <c r="BF238" i="5" s="1"/>
  <c r="BF239" i="5" s="1"/>
  <c r="BF240" i="5" s="1"/>
  <c r="BF241" i="5" s="1"/>
  <c r="BF242" i="5" s="1"/>
  <c r="BF243" i="5" s="1"/>
  <c r="BF244" i="5" s="1"/>
  <c r="BF245" i="5" s="1"/>
  <c r="BF246" i="5" s="1"/>
  <c r="BF247" i="5" s="1"/>
  <c r="BF248" i="5" s="1"/>
  <c r="BF249" i="5" s="1"/>
  <c r="BF250" i="5" s="1"/>
  <c r="BF251" i="5" s="1"/>
  <c r="BF252" i="5" s="1"/>
  <c r="BF253" i="5" s="1"/>
  <c r="BF254" i="5" s="1"/>
  <c r="BF255" i="5" s="1"/>
  <c r="BF256" i="5" s="1"/>
  <c r="BF257" i="5" s="1"/>
  <c r="BF258" i="5" s="1"/>
  <c r="BF259" i="5" s="1"/>
  <c r="BF260" i="5" s="1"/>
  <c r="BF261" i="5" s="1"/>
  <c r="BF262" i="5" s="1"/>
  <c r="BF263" i="5" s="1"/>
  <c r="BF264" i="5" s="1"/>
  <c r="BF265" i="5" s="1"/>
  <c r="BF266" i="5" s="1"/>
  <c r="BF267" i="5" s="1"/>
  <c r="BF268" i="5" s="1"/>
  <c r="BF269" i="5" s="1"/>
  <c r="BF270" i="5" s="1"/>
  <c r="BF271" i="5" s="1"/>
  <c r="BF272" i="5" s="1"/>
  <c r="BF273" i="5" s="1"/>
  <c r="BF274" i="5" s="1"/>
  <c r="BF275" i="5" s="1"/>
  <c r="BF276" i="5" s="1"/>
  <c r="BF277" i="5" s="1"/>
  <c r="BF278" i="5" s="1"/>
  <c r="BF279" i="5" s="1"/>
  <c r="BF280" i="5" s="1"/>
  <c r="BF281" i="5" s="1"/>
  <c r="BF282" i="5" s="1"/>
  <c r="BF283" i="5" s="1"/>
  <c r="BF284" i="5" s="1"/>
  <c r="BF285" i="5" s="1"/>
  <c r="BF286" i="5" s="1"/>
  <c r="BF287" i="5" s="1"/>
  <c r="BF288" i="5" s="1"/>
  <c r="BF289" i="5" s="1"/>
  <c r="BF290" i="5" s="1"/>
  <c r="BF291" i="5" s="1"/>
  <c r="BF292" i="5" s="1"/>
  <c r="BF293" i="5" s="1"/>
  <c r="BF294" i="5" s="1"/>
  <c r="BF295" i="5" s="1"/>
  <c r="BF296" i="5" s="1"/>
  <c r="BF297" i="5" s="1"/>
  <c r="BF298" i="5" s="1"/>
  <c r="BF299" i="5" s="1"/>
  <c r="BF300" i="5" s="1"/>
  <c r="BF301" i="5" s="1"/>
  <c r="BF302" i="5" s="1"/>
  <c r="BF303" i="5" s="1"/>
  <c r="BF304" i="5" s="1"/>
  <c r="BF305" i="5" s="1"/>
  <c r="BF306" i="5" s="1"/>
  <c r="BF307" i="5" s="1"/>
  <c r="BF308" i="5" s="1"/>
  <c r="BF309" i="5" s="1"/>
  <c r="BF310" i="5" s="1"/>
  <c r="BF311" i="5" s="1"/>
  <c r="BF312" i="5" s="1"/>
  <c r="BF313" i="5" s="1"/>
  <c r="BF314" i="5" s="1"/>
  <c r="BF315" i="5" s="1"/>
  <c r="BF316" i="5" s="1"/>
  <c r="BF317" i="5" s="1"/>
  <c r="BF318" i="5" s="1"/>
  <c r="BF319" i="5" s="1"/>
  <c r="BF320" i="5" s="1"/>
  <c r="BF321" i="5" s="1"/>
  <c r="BF322" i="5" s="1"/>
  <c r="BF323" i="5" s="1"/>
  <c r="BF324" i="5" s="1"/>
  <c r="BF325" i="5" s="1"/>
  <c r="BF326" i="5" s="1"/>
  <c r="BF327" i="5" s="1"/>
  <c r="BF328" i="5" s="1"/>
  <c r="BF329" i="5" s="1"/>
  <c r="BF330" i="5" s="1"/>
  <c r="BF331" i="5" s="1"/>
  <c r="BF332" i="5" s="1"/>
  <c r="BF333" i="5" s="1"/>
  <c r="BF334" i="5" s="1"/>
  <c r="BG23" i="5"/>
  <c r="BG20" i="5"/>
  <c r="BH20" i="5" s="1"/>
  <c r="BG19" i="5"/>
  <c r="BH19" i="5" s="1"/>
  <c r="BK11" i="5"/>
  <c r="BK9" i="5"/>
  <c r="AX36" i="5"/>
  <c r="AX37" i="5" s="1"/>
  <c r="AX38" i="5" s="1"/>
  <c r="AX39" i="5" s="1"/>
  <c r="AX40" i="5" s="1"/>
  <c r="AX41" i="5" s="1"/>
  <c r="AX42" i="5" s="1"/>
  <c r="AX43" i="5" s="1"/>
  <c r="AX44" i="5" s="1"/>
  <c r="AX45" i="5" s="1"/>
  <c r="AX46" i="5" s="1"/>
  <c r="AX47" i="5" s="1"/>
  <c r="AX48" i="5" s="1"/>
  <c r="AX49" i="5" s="1"/>
  <c r="AX50" i="5" s="1"/>
  <c r="AX51" i="5" s="1"/>
  <c r="AX52" i="5" s="1"/>
  <c r="AX53" i="5" s="1"/>
  <c r="AX54" i="5" s="1"/>
  <c r="AX55" i="5" s="1"/>
  <c r="AX56" i="5" s="1"/>
  <c r="AX57" i="5" s="1"/>
  <c r="AX58" i="5" s="1"/>
  <c r="AX59" i="5" s="1"/>
  <c r="AX60" i="5" s="1"/>
  <c r="AX61" i="5" s="1"/>
  <c r="AX62" i="5" s="1"/>
  <c r="AX63" i="5" s="1"/>
  <c r="AX64" i="5" s="1"/>
  <c r="AX65" i="5" s="1"/>
  <c r="AX66" i="5" s="1"/>
  <c r="AX67" i="5" s="1"/>
  <c r="AX68" i="5" s="1"/>
  <c r="AX69" i="5" s="1"/>
  <c r="AX70" i="5" s="1"/>
  <c r="AX71" i="5" s="1"/>
  <c r="AX72" i="5" s="1"/>
  <c r="AX73" i="5" s="1"/>
  <c r="AX74" i="5" s="1"/>
  <c r="AX75" i="5" s="1"/>
  <c r="AX76" i="5" s="1"/>
  <c r="AX77" i="5" s="1"/>
  <c r="AX78" i="5" s="1"/>
  <c r="AX79" i="5" s="1"/>
  <c r="AX80" i="5" s="1"/>
  <c r="AX81" i="5" s="1"/>
  <c r="AX82" i="5" s="1"/>
  <c r="AX83" i="5" s="1"/>
  <c r="AX84" i="5" s="1"/>
  <c r="AX85" i="5" s="1"/>
  <c r="AX86" i="5" s="1"/>
  <c r="AX87" i="5" s="1"/>
  <c r="AX88" i="5" s="1"/>
  <c r="AX89" i="5" s="1"/>
  <c r="AX90" i="5" s="1"/>
  <c r="AX91" i="5" s="1"/>
  <c r="AX92" i="5" s="1"/>
  <c r="AX93" i="5" s="1"/>
  <c r="AX94" i="5" s="1"/>
  <c r="AX95" i="5" s="1"/>
  <c r="AX96" i="5" s="1"/>
  <c r="AX97" i="5" s="1"/>
  <c r="AX98" i="5" s="1"/>
  <c r="AX99" i="5" s="1"/>
  <c r="AX100" i="5" s="1"/>
  <c r="AX101" i="5" s="1"/>
  <c r="AX102" i="5" s="1"/>
  <c r="AX103" i="5" s="1"/>
  <c r="AX104" i="5" s="1"/>
  <c r="AX105" i="5" s="1"/>
  <c r="AX106" i="5" s="1"/>
  <c r="AX107" i="5" s="1"/>
  <c r="AX108" i="5" s="1"/>
  <c r="AX109" i="5" s="1"/>
  <c r="AX110" i="5" s="1"/>
  <c r="AX111" i="5" s="1"/>
  <c r="AX112" i="5" s="1"/>
  <c r="AX113" i="5" s="1"/>
  <c r="AX114" i="5" s="1"/>
  <c r="AX115" i="5" s="1"/>
  <c r="AX116" i="5" s="1"/>
  <c r="AX117" i="5" s="1"/>
  <c r="AX118" i="5" s="1"/>
  <c r="AX119" i="5" s="1"/>
  <c r="AX120" i="5" s="1"/>
  <c r="AX121" i="5" s="1"/>
  <c r="AX122" i="5" s="1"/>
  <c r="AX123" i="5" s="1"/>
  <c r="AX124" i="5" s="1"/>
  <c r="AX125" i="5" s="1"/>
  <c r="AX126" i="5" s="1"/>
  <c r="AX127" i="5" s="1"/>
  <c r="AX128" i="5" s="1"/>
  <c r="AX129" i="5" s="1"/>
  <c r="AX130" i="5" s="1"/>
  <c r="AX131" i="5" s="1"/>
  <c r="AX132" i="5" s="1"/>
  <c r="AX133" i="5" s="1"/>
  <c r="AX134" i="5" s="1"/>
  <c r="AX135" i="5" s="1"/>
  <c r="AX136" i="5" s="1"/>
  <c r="AX137" i="5" s="1"/>
  <c r="AX138" i="5" s="1"/>
  <c r="AX139" i="5" s="1"/>
  <c r="AX140" i="5" s="1"/>
  <c r="AX141" i="5" s="1"/>
  <c r="AX142" i="5" s="1"/>
  <c r="AX143" i="5" s="1"/>
  <c r="AX144" i="5" s="1"/>
  <c r="AX145" i="5" s="1"/>
  <c r="AX146" i="5" s="1"/>
  <c r="AX147" i="5" s="1"/>
  <c r="AX148" i="5" s="1"/>
  <c r="AX149" i="5" s="1"/>
  <c r="AX150" i="5" s="1"/>
  <c r="AX151" i="5" s="1"/>
  <c r="AX152" i="5" s="1"/>
  <c r="AX153" i="5" s="1"/>
  <c r="AX154" i="5" s="1"/>
  <c r="AX155" i="5" s="1"/>
  <c r="AX156" i="5" s="1"/>
  <c r="AX157" i="5" s="1"/>
  <c r="AX158" i="5" s="1"/>
  <c r="AX159" i="5" s="1"/>
  <c r="AX160" i="5" s="1"/>
  <c r="AX161" i="5" s="1"/>
  <c r="AX162" i="5" s="1"/>
  <c r="AX163" i="5" s="1"/>
  <c r="AX164" i="5" s="1"/>
  <c r="AX165" i="5" s="1"/>
  <c r="AX166" i="5" s="1"/>
  <c r="AX167" i="5" s="1"/>
  <c r="AX168" i="5" s="1"/>
  <c r="AX169" i="5" s="1"/>
  <c r="AX170" i="5" s="1"/>
  <c r="AX171" i="5" s="1"/>
  <c r="AX172" i="5" s="1"/>
  <c r="AX173" i="5" s="1"/>
  <c r="AX174" i="5" s="1"/>
  <c r="AX175" i="5" s="1"/>
  <c r="AX176" i="5" s="1"/>
  <c r="AX177" i="5" s="1"/>
  <c r="AX178" i="5" s="1"/>
  <c r="AX179" i="5" s="1"/>
  <c r="AX180" i="5" s="1"/>
  <c r="AX181" i="5" s="1"/>
  <c r="AX182" i="5" s="1"/>
  <c r="AX183" i="5" s="1"/>
  <c r="AX184" i="5" s="1"/>
  <c r="AX185" i="5" s="1"/>
  <c r="AX186" i="5" s="1"/>
  <c r="AX187" i="5" s="1"/>
  <c r="AX188" i="5" s="1"/>
  <c r="AX189" i="5" s="1"/>
  <c r="AX190" i="5" s="1"/>
  <c r="AX191" i="5" s="1"/>
  <c r="AX192" i="5" s="1"/>
  <c r="AX193" i="5" s="1"/>
  <c r="AX194" i="5" s="1"/>
  <c r="AX195" i="5" s="1"/>
  <c r="AX196" i="5" s="1"/>
  <c r="AX197" i="5" s="1"/>
  <c r="AX198" i="5" s="1"/>
  <c r="AX199" i="5" s="1"/>
  <c r="AX200" i="5" s="1"/>
  <c r="AX201" i="5" s="1"/>
  <c r="AX202" i="5" s="1"/>
  <c r="AX203" i="5" s="1"/>
  <c r="AX204" i="5" s="1"/>
  <c r="AX205" i="5" s="1"/>
  <c r="AX206" i="5" s="1"/>
  <c r="AX207" i="5" s="1"/>
  <c r="AX208" i="5" s="1"/>
  <c r="AX209" i="5" s="1"/>
  <c r="AX210" i="5" s="1"/>
  <c r="AX211" i="5" s="1"/>
  <c r="AX212" i="5" s="1"/>
  <c r="AX213" i="5" s="1"/>
  <c r="AX214" i="5" s="1"/>
  <c r="AX215" i="5" s="1"/>
  <c r="AX216" i="5" s="1"/>
  <c r="AX217" i="5" s="1"/>
  <c r="AX218" i="5" s="1"/>
  <c r="AX219" i="5" s="1"/>
  <c r="AX220" i="5" s="1"/>
  <c r="AX221" i="5" s="1"/>
  <c r="AX222" i="5" s="1"/>
  <c r="AX223" i="5" s="1"/>
  <c r="AX224" i="5" s="1"/>
  <c r="AX225" i="5" s="1"/>
  <c r="AX226" i="5" s="1"/>
  <c r="AX227" i="5" s="1"/>
  <c r="AX228" i="5" s="1"/>
  <c r="AX229" i="5" s="1"/>
  <c r="AX230" i="5" s="1"/>
  <c r="AX231" i="5" s="1"/>
  <c r="AX232" i="5" s="1"/>
  <c r="AX233" i="5" s="1"/>
  <c r="AX234" i="5" s="1"/>
  <c r="AX235" i="5" s="1"/>
  <c r="AX236" i="5" s="1"/>
  <c r="AX237" i="5" s="1"/>
  <c r="AX238" i="5" s="1"/>
  <c r="AX239" i="5" s="1"/>
  <c r="AX240" i="5" s="1"/>
  <c r="AX241" i="5" s="1"/>
  <c r="AX242" i="5" s="1"/>
  <c r="AX243" i="5" s="1"/>
  <c r="AX244" i="5" s="1"/>
  <c r="AX245" i="5" s="1"/>
  <c r="AX246" i="5" s="1"/>
  <c r="AX247" i="5" s="1"/>
  <c r="AX248" i="5" s="1"/>
  <c r="AX249" i="5" s="1"/>
  <c r="AX250" i="5" s="1"/>
  <c r="AX251" i="5" s="1"/>
  <c r="AX252" i="5" s="1"/>
  <c r="AX253" i="5" s="1"/>
  <c r="AX254" i="5" s="1"/>
  <c r="AX255" i="5" s="1"/>
  <c r="AX256" i="5" s="1"/>
  <c r="AX257" i="5" s="1"/>
  <c r="AX258" i="5" s="1"/>
  <c r="AX259" i="5" s="1"/>
  <c r="AX260" i="5" s="1"/>
  <c r="AX261" i="5" s="1"/>
  <c r="AX262" i="5" s="1"/>
  <c r="AX263" i="5" s="1"/>
  <c r="AX264" i="5" s="1"/>
  <c r="AX265" i="5" s="1"/>
  <c r="AX266" i="5" s="1"/>
  <c r="AX267" i="5" s="1"/>
  <c r="AX268" i="5" s="1"/>
  <c r="AX269" i="5" s="1"/>
  <c r="AX270" i="5" s="1"/>
  <c r="AX271" i="5" s="1"/>
  <c r="AX272" i="5" s="1"/>
  <c r="AX273" i="5" s="1"/>
  <c r="AX274" i="5" s="1"/>
  <c r="AX275" i="5" s="1"/>
  <c r="AX276" i="5" s="1"/>
  <c r="AX277" i="5" s="1"/>
  <c r="AX278" i="5" s="1"/>
  <c r="AX279" i="5" s="1"/>
  <c r="AX280" i="5" s="1"/>
  <c r="AX281" i="5" s="1"/>
  <c r="AX282" i="5" s="1"/>
  <c r="AX283" i="5" s="1"/>
  <c r="AX284" i="5" s="1"/>
  <c r="AX285" i="5" s="1"/>
  <c r="AX286" i="5" s="1"/>
  <c r="AX287" i="5" s="1"/>
  <c r="AX288" i="5" s="1"/>
  <c r="AX289" i="5" s="1"/>
  <c r="AX290" i="5" s="1"/>
  <c r="AX291" i="5" s="1"/>
  <c r="AX292" i="5" s="1"/>
  <c r="AX293" i="5" s="1"/>
  <c r="AX294" i="5" s="1"/>
  <c r="AX295" i="5" s="1"/>
  <c r="AX296" i="5" s="1"/>
  <c r="AX297" i="5" s="1"/>
  <c r="AX298" i="5" s="1"/>
  <c r="AX299" i="5" s="1"/>
  <c r="AX300" i="5" s="1"/>
  <c r="AX301" i="5" s="1"/>
  <c r="AX302" i="5" s="1"/>
  <c r="AX303" i="5" s="1"/>
  <c r="AX304" i="5" s="1"/>
  <c r="AX305" i="5" s="1"/>
  <c r="AX306" i="5" s="1"/>
  <c r="AX307" i="5" s="1"/>
  <c r="AX308" i="5" s="1"/>
  <c r="AX309" i="5" s="1"/>
  <c r="AX310" i="5" s="1"/>
  <c r="AX311" i="5" s="1"/>
  <c r="AX312" i="5" s="1"/>
  <c r="AX313" i="5" s="1"/>
  <c r="AX314" i="5" s="1"/>
  <c r="AX315" i="5" s="1"/>
  <c r="AX316" i="5" s="1"/>
  <c r="AX317" i="5" s="1"/>
  <c r="AX318" i="5" s="1"/>
  <c r="AX319" i="5" s="1"/>
  <c r="AX320" i="5" s="1"/>
  <c r="AX321" i="5" s="1"/>
  <c r="AX322" i="5" s="1"/>
  <c r="AX323" i="5" s="1"/>
  <c r="AX324" i="5" s="1"/>
  <c r="AX325" i="5" s="1"/>
  <c r="AX326" i="5" s="1"/>
  <c r="AX327" i="5" s="1"/>
  <c r="AX328" i="5" s="1"/>
  <c r="AX329" i="5" s="1"/>
  <c r="AX330" i="5" s="1"/>
  <c r="AX331" i="5" s="1"/>
  <c r="AX332" i="5" s="1"/>
  <c r="AX333" i="5" s="1"/>
  <c r="AX334" i="5" s="1"/>
  <c r="AY23" i="5"/>
  <c r="AY20" i="5"/>
  <c r="AZ20" i="5" s="1"/>
  <c r="AY19" i="5"/>
  <c r="AZ19" i="5" s="1"/>
  <c r="BB21" i="5" s="1"/>
  <c r="BC11" i="5"/>
  <c r="BC9" i="5"/>
  <c r="AP36" i="5"/>
  <c r="AP37" i="5" s="1"/>
  <c r="AP38" i="5" s="1"/>
  <c r="AP39" i="5" s="1"/>
  <c r="AP40" i="5" s="1"/>
  <c r="AP41" i="5" s="1"/>
  <c r="AP42" i="5" s="1"/>
  <c r="AP43" i="5" s="1"/>
  <c r="AP44" i="5" s="1"/>
  <c r="AP45" i="5" s="1"/>
  <c r="AP46" i="5" s="1"/>
  <c r="AP47" i="5" s="1"/>
  <c r="AP48" i="5" s="1"/>
  <c r="AP49" i="5" s="1"/>
  <c r="AP50" i="5" s="1"/>
  <c r="AP51" i="5" s="1"/>
  <c r="AP52" i="5" s="1"/>
  <c r="AP53" i="5" s="1"/>
  <c r="AP54" i="5" s="1"/>
  <c r="AP55" i="5" s="1"/>
  <c r="AP56" i="5" s="1"/>
  <c r="AP57" i="5" s="1"/>
  <c r="AP58" i="5" s="1"/>
  <c r="AP59" i="5" s="1"/>
  <c r="AP60" i="5" s="1"/>
  <c r="AP61" i="5" s="1"/>
  <c r="AP62" i="5" s="1"/>
  <c r="AP63" i="5" s="1"/>
  <c r="AP64" i="5" s="1"/>
  <c r="AP65" i="5" s="1"/>
  <c r="AP66" i="5" s="1"/>
  <c r="AP67" i="5" s="1"/>
  <c r="AP68" i="5" s="1"/>
  <c r="AP69" i="5" s="1"/>
  <c r="AP70" i="5" s="1"/>
  <c r="AP71" i="5" s="1"/>
  <c r="AP72" i="5" s="1"/>
  <c r="AP73" i="5" s="1"/>
  <c r="AP74" i="5" s="1"/>
  <c r="AP75" i="5" s="1"/>
  <c r="AP76" i="5" s="1"/>
  <c r="AP77" i="5" s="1"/>
  <c r="AP78" i="5" s="1"/>
  <c r="AP79" i="5" s="1"/>
  <c r="AP80" i="5" s="1"/>
  <c r="AP81" i="5" s="1"/>
  <c r="AP82" i="5" s="1"/>
  <c r="AP83" i="5" s="1"/>
  <c r="AP84" i="5" s="1"/>
  <c r="AP85" i="5" s="1"/>
  <c r="AP86" i="5" s="1"/>
  <c r="AP87" i="5" s="1"/>
  <c r="AP88" i="5" s="1"/>
  <c r="AP89" i="5" s="1"/>
  <c r="AP90" i="5" s="1"/>
  <c r="AP91" i="5" s="1"/>
  <c r="AP92" i="5" s="1"/>
  <c r="AP93" i="5" s="1"/>
  <c r="AP94" i="5" s="1"/>
  <c r="AP95" i="5" s="1"/>
  <c r="AP96" i="5" s="1"/>
  <c r="AP97" i="5" s="1"/>
  <c r="AP98" i="5" s="1"/>
  <c r="AP99" i="5" s="1"/>
  <c r="AP100" i="5" s="1"/>
  <c r="AP101" i="5" s="1"/>
  <c r="AP102" i="5" s="1"/>
  <c r="AP103" i="5" s="1"/>
  <c r="AP104" i="5" s="1"/>
  <c r="AP105" i="5" s="1"/>
  <c r="AP106" i="5" s="1"/>
  <c r="AP107" i="5" s="1"/>
  <c r="AP108" i="5" s="1"/>
  <c r="AP109" i="5" s="1"/>
  <c r="AP110" i="5" s="1"/>
  <c r="AP111" i="5" s="1"/>
  <c r="AP112" i="5" s="1"/>
  <c r="AP113" i="5" s="1"/>
  <c r="AP114" i="5" s="1"/>
  <c r="AP115" i="5" s="1"/>
  <c r="AP116" i="5" s="1"/>
  <c r="AP117" i="5" s="1"/>
  <c r="AP118" i="5" s="1"/>
  <c r="AP119" i="5" s="1"/>
  <c r="AP120" i="5" s="1"/>
  <c r="AP121" i="5" s="1"/>
  <c r="AP122" i="5" s="1"/>
  <c r="AP123" i="5" s="1"/>
  <c r="AP124" i="5" s="1"/>
  <c r="AP125" i="5" s="1"/>
  <c r="AP126" i="5" s="1"/>
  <c r="AP127" i="5" s="1"/>
  <c r="AP128" i="5" s="1"/>
  <c r="AP129" i="5" s="1"/>
  <c r="AP130" i="5" s="1"/>
  <c r="AP131" i="5" s="1"/>
  <c r="AP132" i="5" s="1"/>
  <c r="AP133" i="5" s="1"/>
  <c r="AP134" i="5" s="1"/>
  <c r="AP135" i="5" s="1"/>
  <c r="AP136" i="5" s="1"/>
  <c r="AP137" i="5" s="1"/>
  <c r="AP138" i="5" s="1"/>
  <c r="AP139" i="5" s="1"/>
  <c r="AP140" i="5" s="1"/>
  <c r="AP141" i="5" s="1"/>
  <c r="AP142" i="5" s="1"/>
  <c r="AP143" i="5" s="1"/>
  <c r="AP144" i="5" s="1"/>
  <c r="AP145" i="5" s="1"/>
  <c r="AP146" i="5" s="1"/>
  <c r="AP147" i="5" s="1"/>
  <c r="AP148" i="5" s="1"/>
  <c r="AP149" i="5" s="1"/>
  <c r="AP150" i="5" s="1"/>
  <c r="AP151" i="5" s="1"/>
  <c r="AP152" i="5" s="1"/>
  <c r="AP153" i="5" s="1"/>
  <c r="AP154" i="5" s="1"/>
  <c r="AP155" i="5" s="1"/>
  <c r="AP156" i="5" s="1"/>
  <c r="AP157" i="5" s="1"/>
  <c r="AP158" i="5" s="1"/>
  <c r="AP159" i="5" s="1"/>
  <c r="AP160" i="5" s="1"/>
  <c r="AP161" i="5" s="1"/>
  <c r="AP162" i="5" s="1"/>
  <c r="AP163" i="5" s="1"/>
  <c r="AP164" i="5" s="1"/>
  <c r="AP165" i="5" s="1"/>
  <c r="AP166" i="5" s="1"/>
  <c r="AP167" i="5" s="1"/>
  <c r="AP168" i="5" s="1"/>
  <c r="AP169" i="5" s="1"/>
  <c r="AP170" i="5" s="1"/>
  <c r="AP171" i="5" s="1"/>
  <c r="AP172" i="5" s="1"/>
  <c r="AP173" i="5" s="1"/>
  <c r="AP174" i="5" s="1"/>
  <c r="AP175" i="5" s="1"/>
  <c r="AP176" i="5" s="1"/>
  <c r="AP177" i="5" s="1"/>
  <c r="AP178" i="5" s="1"/>
  <c r="AP179" i="5" s="1"/>
  <c r="AP180" i="5" s="1"/>
  <c r="AP181" i="5" s="1"/>
  <c r="AP182" i="5" s="1"/>
  <c r="AP183" i="5" s="1"/>
  <c r="AP184" i="5" s="1"/>
  <c r="AP185" i="5" s="1"/>
  <c r="AP186" i="5" s="1"/>
  <c r="AP187" i="5" s="1"/>
  <c r="AP188" i="5" s="1"/>
  <c r="AP189" i="5" s="1"/>
  <c r="AP190" i="5" s="1"/>
  <c r="AP191" i="5" s="1"/>
  <c r="AP192" i="5" s="1"/>
  <c r="AP193" i="5" s="1"/>
  <c r="AP194" i="5" s="1"/>
  <c r="AP195" i="5" s="1"/>
  <c r="AP196" i="5" s="1"/>
  <c r="AP197" i="5" s="1"/>
  <c r="AP198" i="5" s="1"/>
  <c r="AP199" i="5" s="1"/>
  <c r="AP200" i="5" s="1"/>
  <c r="AP201" i="5" s="1"/>
  <c r="AP202" i="5" s="1"/>
  <c r="AP203" i="5" s="1"/>
  <c r="AP204" i="5" s="1"/>
  <c r="AP205" i="5" s="1"/>
  <c r="AP206" i="5" s="1"/>
  <c r="AP207" i="5" s="1"/>
  <c r="AP208" i="5" s="1"/>
  <c r="AP209" i="5" s="1"/>
  <c r="AP210" i="5" s="1"/>
  <c r="AP211" i="5" s="1"/>
  <c r="AP212" i="5" s="1"/>
  <c r="AP213" i="5" s="1"/>
  <c r="AP214" i="5" s="1"/>
  <c r="AP215" i="5" s="1"/>
  <c r="AP216" i="5" s="1"/>
  <c r="AP217" i="5" s="1"/>
  <c r="AP218" i="5" s="1"/>
  <c r="AP219" i="5" s="1"/>
  <c r="AP220" i="5" s="1"/>
  <c r="AP221" i="5" s="1"/>
  <c r="AP222" i="5" s="1"/>
  <c r="AP223" i="5" s="1"/>
  <c r="AP224" i="5" s="1"/>
  <c r="AP225" i="5" s="1"/>
  <c r="AP226" i="5" s="1"/>
  <c r="AP227" i="5" s="1"/>
  <c r="AP228" i="5" s="1"/>
  <c r="AP229" i="5" s="1"/>
  <c r="AP230" i="5" s="1"/>
  <c r="AP231" i="5" s="1"/>
  <c r="AP232" i="5" s="1"/>
  <c r="AP233" i="5" s="1"/>
  <c r="AP234" i="5" s="1"/>
  <c r="AP235" i="5" s="1"/>
  <c r="AP236" i="5" s="1"/>
  <c r="AP237" i="5" s="1"/>
  <c r="AP238" i="5" s="1"/>
  <c r="AP239" i="5" s="1"/>
  <c r="AP240" i="5" s="1"/>
  <c r="AP241" i="5" s="1"/>
  <c r="AP242" i="5" s="1"/>
  <c r="AP243" i="5" s="1"/>
  <c r="AP244" i="5" s="1"/>
  <c r="AP245" i="5" s="1"/>
  <c r="AP246" i="5" s="1"/>
  <c r="AP247" i="5" s="1"/>
  <c r="AP248" i="5" s="1"/>
  <c r="AP249" i="5" s="1"/>
  <c r="AP250" i="5" s="1"/>
  <c r="AP251" i="5" s="1"/>
  <c r="AP252" i="5" s="1"/>
  <c r="AP253" i="5" s="1"/>
  <c r="AP254" i="5" s="1"/>
  <c r="AP255" i="5" s="1"/>
  <c r="AP256" i="5" s="1"/>
  <c r="AP257" i="5" s="1"/>
  <c r="AP258" i="5" s="1"/>
  <c r="AP259" i="5" s="1"/>
  <c r="AP260" i="5" s="1"/>
  <c r="AP261" i="5" s="1"/>
  <c r="AP262" i="5" s="1"/>
  <c r="AP263" i="5" s="1"/>
  <c r="AP264" i="5" s="1"/>
  <c r="AP265" i="5" s="1"/>
  <c r="AP266" i="5" s="1"/>
  <c r="AP267" i="5" s="1"/>
  <c r="AP268" i="5" s="1"/>
  <c r="AP269" i="5" s="1"/>
  <c r="AP270" i="5" s="1"/>
  <c r="AP271" i="5" s="1"/>
  <c r="AP272" i="5" s="1"/>
  <c r="AP273" i="5" s="1"/>
  <c r="AP274" i="5" s="1"/>
  <c r="AP275" i="5" s="1"/>
  <c r="AP276" i="5" s="1"/>
  <c r="AP277" i="5" s="1"/>
  <c r="AP278" i="5" s="1"/>
  <c r="AP279" i="5" s="1"/>
  <c r="AP280" i="5" s="1"/>
  <c r="AP281" i="5" s="1"/>
  <c r="AP282" i="5" s="1"/>
  <c r="AP283" i="5" s="1"/>
  <c r="AP284" i="5" s="1"/>
  <c r="AP285" i="5" s="1"/>
  <c r="AP286" i="5" s="1"/>
  <c r="AP287" i="5" s="1"/>
  <c r="AP288" i="5" s="1"/>
  <c r="AP289" i="5" s="1"/>
  <c r="AP290" i="5" s="1"/>
  <c r="AP291" i="5" s="1"/>
  <c r="AP292" i="5" s="1"/>
  <c r="AP293" i="5" s="1"/>
  <c r="AP294" i="5" s="1"/>
  <c r="AP295" i="5" s="1"/>
  <c r="AP296" i="5" s="1"/>
  <c r="AP297" i="5" s="1"/>
  <c r="AP298" i="5" s="1"/>
  <c r="AP299" i="5" s="1"/>
  <c r="AP300" i="5" s="1"/>
  <c r="AP301" i="5" s="1"/>
  <c r="AP302" i="5" s="1"/>
  <c r="AP303" i="5" s="1"/>
  <c r="AP304" i="5" s="1"/>
  <c r="AP305" i="5" s="1"/>
  <c r="AP306" i="5" s="1"/>
  <c r="AP307" i="5" s="1"/>
  <c r="AP308" i="5" s="1"/>
  <c r="AP309" i="5" s="1"/>
  <c r="AP310" i="5" s="1"/>
  <c r="AP311" i="5" s="1"/>
  <c r="AP312" i="5" s="1"/>
  <c r="AP313" i="5" s="1"/>
  <c r="AP314" i="5" s="1"/>
  <c r="AP315" i="5" s="1"/>
  <c r="AP316" i="5" s="1"/>
  <c r="AP317" i="5" s="1"/>
  <c r="AP318" i="5" s="1"/>
  <c r="AP319" i="5" s="1"/>
  <c r="AP320" i="5" s="1"/>
  <c r="AP321" i="5" s="1"/>
  <c r="AP322" i="5" s="1"/>
  <c r="AP323" i="5" s="1"/>
  <c r="AP324" i="5" s="1"/>
  <c r="AP325" i="5" s="1"/>
  <c r="AP326" i="5" s="1"/>
  <c r="AP327" i="5" s="1"/>
  <c r="AP328" i="5" s="1"/>
  <c r="AP329" i="5" s="1"/>
  <c r="AP330" i="5" s="1"/>
  <c r="AP331" i="5" s="1"/>
  <c r="AP332" i="5" s="1"/>
  <c r="AP333" i="5" s="1"/>
  <c r="AP334" i="5" s="1"/>
  <c r="AQ23" i="5"/>
  <c r="AQ20" i="5"/>
  <c r="AR20" i="5" s="1"/>
  <c r="AQ19" i="5"/>
  <c r="AR19" i="5" s="1"/>
  <c r="AU11" i="5"/>
  <c r="AU9" i="5"/>
  <c r="AH36" i="5"/>
  <c r="AH37" i="5" s="1"/>
  <c r="AH38" i="5" s="1"/>
  <c r="AH39" i="5" s="1"/>
  <c r="AH40" i="5" s="1"/>
  <c r="AH41" i="5" s="1"/>
  <c r="AH42" i="5" s="1"/>
  <c r="AH43" i="5" s="1"/>
  <c r="AH44" i="5" s="1"/>
  <c r="AH45" i="5" s="1"/>
  <c r="AH46" i="5" s="1"/>
  <c r="AH47" i="5" s="1"/>
  <c r="AH48" i="5" s="1"/>
  <c r="AH49" i="5" s="1"/>
  <c r="AH50" i="5" s="1"/>
  <c r="AH51" i="5" s="1"/>
  <c r="AH52" i="5" s="1"/>
  <c r="AH53" i="5" s="1"/>
  <c r="AH54" i="5" s="1"/>
  <c r="AH55" i="5" s="1"/>
  <c r="AH56" i="5" s="1"/>
  <c r="AH57" i="5" s="1"/>
  <c r="AH58" i="5" s="1"/>
  <c r="AH59" i="5" s="1"/>
  <c r="AH60" i="5" s="1"/>
  <c r="AH61" i="5" s="1"/>
  <c r="AH62" i="5" s="1"/>
  <c r="AH63" i="5" s="1"/>
  <c r="AH64" i="5" s="1"/>
  <c r="AH65" i="5" s="1"/>
  <c r="AH66" i="5" s="1"/>
  <c r="AH67" i="5" s="1"/>
  <c r="AH68" i="5" s="1"/>
  <c r="AH69" i="5" s="1"/>
  <c r="AH70" i="5" s="1"/>
  <c r="AH71" i="5" s="1"/>
  <c r="AH72" i="5" s="1"/>
  <c r="AH73" i="5" s="1"/>
  <c r="AH74" i="5" s="1"/>
  <c r="AH75" i="5" s="1"/>
  <c r="AH76" i="5" s="1"/>
  <c r="AH77" i="5" s="1"/>
  <c r="AH78" i="5" s="1"/>
  <c r="AH79" i="5" s="1"/>
  <c r="AH80" i="5" s="1"/>
  <c r="AH81" i="5" s="1"/>
  <c r="AH82" i="5" s="1"/>
  <c r="AH83" i="5" s="1"/>
  <c r="AH84" i="5" s="1"/>
  <c r="AH85" i="5" s="1"/>
  <c r="AH86" i="5" s="1"/>
  <c r="AH87" i="5" s="1"/>
  <c r="AH88" i="5" s="1"/>
  <c r="AH89" i="5" s="1"/>
  <c r="AH90" i="5" s="1"/>
  <c r="AH91" i="5" s="1"/>
  <c r="AH92" i="5" s="1"/>
  <c r="AH93" i="5" s="1"/>
  <c r="AH94" i="5" s="1"/>
  <c r="AH95" i="5" s="1"/>
  <c r="AH96" i="5" s="1"/>
  <c r="AH97" i="5" s="1"/>
  <c r="AH98" i="5" s="1"/>
  <c r="AH99" i="5" s="1"/>
  <c r="AH100" i="5" s="1"/>
  <c r="AH101" i="5" s="1"/>
  <c r="AH102" i="5" s="1"/>
  <c r="AH103" i="5" s="1"/>
  <c r="AH104" i="5" s="1"/>
  <c r="AH105" i="5" s="1"/>
  <c r="AH106" i="5" s="1"/>
  <c r="AH107" i="5" s="1"/>
  <c r="AH108" i="5" s="1"/>
  <c r="AH109" i="5" s="1"/>
  <c r="AH110" i="5" s="1"/>
  <c r="AH111" i="5" s="1"/>
  <c r="AH112" i="5" s="1"/>
  <c r="AH113" i="5" s="1"/>
  <c r="AH114" i="5" s="1"/>
  <c r="AH115" i="5" s="1"/>
  <c r="AH116" i="5" s="1"/>
  <c r="AH117" i="5" s="1"/>
  <c r="AH118" i="5" s="1"/>
  <c r="AH119" i="5" s="1"/>
  <c r="AH120" i="5" s="1"/>
  <c r="AH121" i="5" s="1"/>
  <c r="AH122" i="5" s="1"/>
  <c r="AH123" i="5" s="1"/>
  <c r="AH124" i="5" s="1"/>
  <c r="AH125" i="5" s="1"/>
  <c r="AH126" i="5" s="1"/>
  <c r="AH127" i="5" s="1"/>
  <c r="AH128" i="5" s="1"/>
  <c r="AH129" i="5" s="1"/>
  <c r="AH130" i="5" s="1"/>
  <c r="AH131" i="5" s="1"/>
  <c r="AH132" i="5" s="1"/>
  <c r="AH133" i="5" s="1"/>
  <c r="AH134" i="5" s="1"/>
  <c r="AH135" i="5" s="1"/>
  <c r="AH136" i="5" s="1"/>
  <c r="AH137" i="5" s="1"/>
  <c r="AH138" i="5" s="1"/>
  <c r="AH139" i="5" s="1"/>
  <c r="AH140" i="5" s="1"/>
  <c r="AH141" i="5" s="1"/>
  <c r="AH142" i="5" s="1"/>
  <c r="AH143" i="5" s="1"/>
  <c r="AH144" i="5" s="1"/>
  <c r="AH145" i="5" s="1"/>
  <c r="AH146" i="5" s="1"/>
  <c r="AH147" i="5" s="1"/>
  <c r="AH148" i="5" s="1"/>
  <c r="AH149" i="5" s="1"/>
  <c r="AH150" i="5" s="1"/>
  <c r="AH151" i="5" s="1"/>
  <c r="AH152" i="5" s="1"/>
  <c r="AH153" i="5" s="1"/>
  <c r="AH154" i="5" s="1"/>
  <c r="AH155" i="5" s="1"/>
  <c r="AH156" i="5" s="1"/>
  <c r="AH157" i="5" s="1"/>
  <c r="AH158" i="5" s="1"/>
  <c r="AH159" i="5" s="1"/>
  <c r="AH160" i="5" s="1"/>
  <c r="AH161" i="5" s="1"/>
  <c r="AH162" i="5" s="1"/>
  <c r="AH163" i="5" s="1"/>
  <c r="AH164" i="5" s="1"/>
  <c r="AH165" i="5" s="1"/>
  <c r="AH166" i="5" s="1"/>
  <c r="AH167" i="5" s="1"/>
  <c r="AH168" i="5" s="1"/>
  <c r="AH169" i="5" s="1"/>
  <c r="AH170" i="5" s="1"/>
  <c r="AH171" i="5" s="1"/>
  <c r="AH172" i="5" s="1"/>
  <c r="AH173" i="5" s="1"/>
  <c r="AH174" i="5" s="1"/>
  <c r="AH175" i="5" s="1"/>
  <c r="AH176" i="5" s="1"/>
  <c r="AH177" i="5" s="1"/>
  <c r="AH178" i="5" s="1"/>
  <c r="AH179" i="5" s="1"/>
  <c r="AH180" i="5" s="1"/>
  <c r="AH181" i="5" s="1"/>
  <c r="AH182" i="5" s="1"/>
  <c r="AH183" i="5" s="1"/>
  <c r="AH184" i="5" s="1"/>
  <c r="AH185" i="5" s="1"/>
  <c r="AH186" i="5" s="1"/>
  <c r="AH187" i="5" s="1"/>
  <c r="AH188" i="5" s="1"/>
  <c r="AH189" i="5" s="1"/>
  <c r="AH190" i="5" s="1"/>
  <c r="AH191" i="5" s="1"/>
  <c r="AH192" i="5" s="1"/>
  <c r="AH193" i="5" s="1"/>
  <c r="AH194" i="5" s="1"/>
  <c r="AH195" i="5" s="1"/>
  <c r="AH196" i="5" s="1"/>
  <c r="AH197" i="5" s="1"/>
  <c r="AH198" i="5" s="1"/>
  <c r="AH199" i="5" s="1"/>
  <c r="AH200" i="5" s="1"/>
  <c r="AH201" i="5" s="1"/>
  <c r="AH202" i="5" s="1"/>
  <c r="AH203" i="5" s="1"/>
  <c r="AH204" i="5" s="1"/>
  <c r="AH205" i="5" s="1"/>
  <c r="AH206" i="5" s="1"/>
  <c r="AH207" i="5" s="1"/>
  <c r="AH208" i="5" s="1"/>
  <c r="AH209" i="5" s="1"/>
  <c r="AH210" i="5" s="1"/>
  <c r="AH211" i="5" s="1"/>
  <c r="AH212" i="5" s="1"/>
  <c r="AH213" i="5" s="1"/>
  <c r="AH214" i="5" s="1"/>
  <c r="AH215" i="5" s="1"/>
  <c r="AH216" i="5" s="1"/>
  <c r="AH217" i="5" s="1"/>
  <c r="AH218" i="5" s="1"/>
  <c r="AH219" i="5" s="1"/>
  <c r="AH220" i="5" s="1"/>
  <c r="AH221" i="5" s="1"/>
  <c r="AH222" i="5" s="1"/>
  <c r="AH223" i="5" s="1"/>
  <c r="AH224" i="5" s="1"/>
  <c r="AH225" i="5" s="1"/>
  <c r="AH226" i="5" s="1"/>
  <c r="AH227" i="5" s="1"/>
  <c r="AH228" i="5" s="1"/>
  <c r="AH229" i="5" s="1"/>
  <c r="AH230" i="5" s="1"/>
  <c r="AH231" i="5" s="1"/>
  <c r="AH232" i="5" s="1"/>
  <c r="AH233" i="5" s="1"/>
  <c r="AH234" i="5" s="1"/>
  <c r="AH235" i="5" s="1"/>
  <c r="AH236" i="5" s="1"/>
  <c r="AH237" i="5" s="1"/>
  <c r="AH238" i="5" s="1"/>
  <c r="AH239" i="5" s="1"/>
  <c r="AH240" i="5" s="1"/>
  <c r="AH241" i="5" s="1"/>
  <c r="AH242" i="5" s="1"/>
  <c r="AH243" i="5" s="1"/>
  <c r="AH244" i="5" s="1"/>
  <c r="AH245" i="5" s="1"/>
  <c r="AH246" i="5" s="1"/>
  <c r="AH247" i="5" s="1"/>
  <c r="AH248" i="5" s="1"/>
  <c r="AH249" i="5" s="1"/>
  <c r="AH250" i="5" s="1"/>
  <c r="AH251" i="5" s="1"/>
  <c r="AH252" i="5" s="1"/>
  <c r="AH253" i="5" s="1"/>
  <c r="AH254" i="5" s="1"/>
  <c r="AH255" i="5" s="1"/>
  <c r="AH256" i="5" s="1"/>
  <c r="AH257" i="5" s="1"/>
  <c r="AH258" i="5" s="1"/>
  <c r="AH259" i="5" s="1"/>
  <c r="AH260" i="5" s="1"/>
  <c r="AH261" i="5" s="1"/>
  <c r="AH262" i="5" s="1"/>
  <c r="AH263" i="5" s="1"/>
  <c r="AH264" i="5" s="1"/>
  <c r="AH265" i="5" s="1"/>
  <c r="AH266" i="5" s="1"/>
  <c r="AH267" i="5" s="1"/>
  <c r="AH268" i="5" s="1"/>
  <c r="AH269" i="5" s="1"/>
  <c r="AH270" i="5" s="1"/>
  <c r="AH271" i="5" s="1"/>
  <c r="AH272" i="5" s="1"/>
  <c r="AH273" i="5" s="1"/>
  <c r="AH274" i="5" s="1"/>
  <c r="AH275" i="5" s="1"/>
  <c r="AH276" i="5" s="1"/>
  <c r="AH277" i="5" s="1"/>
  <c r="AH278" i="5" s="1"/>
  <c r="AH279" i="5" s="1"/>
  <c r="AH280" i="5" s="1"/>
  <c r="AH281" i="5" s="1"/>
  <c r="AH282" i="5" s="1"/>
  <c r="AH283" i="5" s="1"/>
  <c r="AH284" i="5" s="1"/>
  <c r="AH285" i="5" s="1"/>
  <c r="AH286" i="5" s="1"/>
  <c r="AH287" i="5" s="1"/>
  <c r="AH288" i="5" s="1"/>
  <c r="AH289" i="5" s="1"/>
  <c r="AH290" i="5" s="1"/>
  <c r="AH291" i="5" s="1"/>
  <c r="AH292" i="5" s="1"/>
  <c r="AH293" i="5" s="1"/>
  <c r="AH294" i="5" s="1"/>
  <c r="AH295" i="5" s="1"/>
  <c r="AH296" i="5" s="1"/>
  <c r="AH297" i="5" s="1"/>
  <c r="AH298" i="5" s="1"/>
  <c r="AH299" i="5" s="1"/>
  <c r="AH300" i="5" s="1"/>
  <c r="AH301" i="5" s="1"/>
  <c r="AH302" i="5" s="1"/>
  <c r="AH303" i="5" s="1"/>
  <c r="AH304" i="5" s="1"/>
  <c r="AH305" i="5" s="1"/>
  <c r="AH306" i="5" s="1"/>
  <c r="AH307" i="5" s="1"/>
  <c r="AH308" i="5" s="1"/>
  <c r="AH309" i="5" s="1"/>
  <c r="AH310" i="5" s="1"/>
  <c r="AH311" i="5" s="1"/>
  <c r="AH312" i="5" s="1"/>
  <c r="AH313" i="5" s="1"/>
  <c r="AH314" i="5" s="1"/>
  <c r="AH315" i="5" s="1"/>
  <c r="AH316" i="5" s="1"/>
  <c r="AH317" i="5" s="1"/>
  <c r="AH318" i="5" s="1"/>
  <c r="AH319" i="5" s="1"/>
  <c r="AH320" i="5" s="1"/>
  <c r="AH321" i="5" s="1"/>
  <c r="AH322" i="5" s="1"/>
  <c r="AH323" i="5" s="1"/>
  <c r="AH324" i="5" s="1"/>
  <c r="AH325" i="5" s="1"/>
  <c r="AH326" i="5" s="1"/>
  <c r="AH327" i="5" s="1"/>
  <c r="AH328" i="5" s="1"/>
  <c r="AH329" i="5" s="1"/>
  <c r="AH330" i="5" s="1"/>
  <c r="AH331" i="5" s="1"/>
  <c r="AH332" i="5" s="1"/>
  <c r="AH333" i="5" s="1"/>
  <c r="AH334" i="5" s="1"/>
  <c r="AI23" i="5"/>
  <c r="AI20" i="5"/>
  <c r="AJ20" i="5" s="1"/>
  <c r="AI19" i="5"/>
  <c r="AJ19" i="5" s="1"/>
  <c r="AM11" i="5"/>
  <c r="AM9" i="5"/>
  <c r="Z36" i="5"/>
  <c r="Z37" i="5" s="1"/>
  <c r="Z38" i="5" s="1"/>
  <c r="Z39" i="5" s="1"/>
  <c r="Z40" i="5" s="1"/>
  <c r="Z41" i="5" s="1"/>
  <c r="Z42" i="5" s="1"/>
  <c r="Z43" i="5" s="1"/>
  <c r="Z44" i="5" s="1"/>
  <c r="Z45" i="5" s="1"/>
  <c r="Z46" i="5" s="1"/>
  <c r="Z47" i="5" s="1"/>
  <c r="Z48" i="5" s="1"/>
  <c r="Z49" i="5" s="1"/>
  <c r="Z50" i="5" s="1"/>
  <c r="Z51" i="5" s="1"/>
  <c r="Z52" i="5" s="1"/>
  <c r="Z53" i="5" s="1"/>
  <c r="Z54" i="5" s="1"/>
  <c r="Z55" i="5" s="1"/>
  <c r="Z56" i="5" s="1"/>
  <c r="Z57" i="5" s="1"/>
  <c r="Z58" i="5" s="1"/>
  <c r="Z59" i="5" s="1"/>
  <c r="Z60" i="5" s="1"/>
  <c r="Z61" i="5" s="1"/>
  <c r="Z62" i="5" s="1"/>
  <c r="Z63" i="5" s="1"/>
  <c r="Z64" i="5" s="1"/>
  <c r="Z65" i="5" s="1"/>
  <c r="Z66" i="5" s="1"/>
  <c r="Z67" i="5" s="1"/>
  <c r="Z68" i="5" s="1"/>
  <c r="Z69" i="5" s="1"/>
  <c r="Z70" i="5" s="1"/>
  <c r="Z71" i="5" s="1"/>
  <c r="Z72" i="5" s="1"/>
  <c r="Z73" i="5" s="1"/>
  <c r="Z74" i="5" s="1"/>
  <c r="Z75" i="5" s="1"/>
  <c r="Z76" i="5" s="1"/>
  <c r="Z77" i="5" s="1"/>
  <c r="Z78" i="5" s="1"/>
  <c r="Z79" i="5" s="1"/>
  <c r="Z80" i="5" s="1"/>
  <c r="Z81" i="5" s="1"/>
  <c r="Z82" i="5" s="1"/>
  <c r="Z83" i="5" s="1"/>
  <c r="Z84" i="5" s="1"/>
  <c r="Z85" i="5" s="1"/>
  <c r="Z86" i="5" s="1"/>
  <c r="Z87" i="5" s="1"/>
  <c r="Z88" i="5" s="1"/>
  <c r="Z89" i="5" s="1"/>
  <c r="Z90" i="5" s="1"/>
  <c r="Z91" i="5" s="1"/>
  <c r="Z92" i="5" s="1"/>
  <c r="Z93" i="5" s="1"/>
  <c r="Z94" i="5" s="1"/>
  <c r="Z95" i="5" s="1"/>
  <c r="Z96" i="5" s="1"/>
  <c r="Z97" i="5" s="1"/>
  <c r="Z98" i="5" s="1"/>
  <c r="Z99" i="5" s="1"/>
  <c r="Z100" i="5" s="1"/>
  <c r="Z101" i="5" s="1"/>
  <c r="Z102" i="5" s="1"/>
  <c r="Z103" i="5" s="1"/>
  <c r="Z104" i="5" s="1"/>
  <c r="Z105" i="5" s="1"/>
  <c r="Z106" i="5" s="1"/>
  <c r="Z107" i="5" s="1"/>
  <c r="Z108" i="5" s="1"/>
  <c r="Z109" i="5" s="1"/>
  <c r="Z110" i="5" s="1"/>
  <c r="Z111" i="5" s="1"/>
  <c r="Z112" i="5" s="1"/>
  <c r="Z113" i="5" s="1"/>
  <c r="Z114" i="5" s="1"/>
  <c r="Z115" i="5" s="1"/>
  <c r="Z116" i="5" s="1"/>
  <c r="Z117" i="5" s="1"/>
  <c r="Z118" i="5" s="1"/>
  <c r="Z119" i="5" s="1"/>
  <c r="Z120" i="5" s="1"/>
  <c r="Z121" i="5" s="1"/>
  <c r="Z122" i="5" s="1"/>
  <c r="Z123" i="5" s="1"/>
  <c r="Z124" i="5" s="1"/>
  <c r="Z125" i="5" s="1"/>
  <c r="Z126" i="5" s="1"/>
  <c r="Z127" i="5" s="1"/>
  <c r="Z128" i="5" s="1"/>
  <c r="Z129" i="5" s="1"/>
  <c r="Z130" i="5" s="1"/>
  <c r="Z131" i="5" s="1"/>
  <c r="Z132" i="5" s="1"/>
  <c r="Z133" i="5" s="1"/>
  <c r="Z134" i="5" s="1"/>
  <c r="Z135" i="5" s="1"/>
  <c r="Z136" i="5" s="1"/>
  <c r="Z137" i="5" s="1"/>
  <c r="Z138" i="5" s="1"/>
  <c r="Z139" i="5" s="1"/>
  <c r="Z140" i="5" s="1"/>
  <c r="Z141" i="5" s="1"/>
  <c r="Z142" i="5" s="1"/>
  <c r="Z143" i="5" s="1"/>
  <c r="Z144" i="5" s="1"/>
  <c r="Z145" i="5" s="1"/>
  <c r="Z146" i="5" s="1"/>
  <c r="Z147" i="5" s="1"/>
  <c r="Z148" i="5" s="1"/>
  <c r="Z149" i="5" s="1"/>
  <c r="Z150" i="5" s="1"/>
  <c r="Z151" i="5" s="1"/>
  <c r="Z152" i="5" s="1"/>
  <c r="Z153" i="5" s="1"/>
  <c r="Z154" i="5" s="1"/>
  <c r="Z155" i="5" s="1"/>
  <c r="Z156" i="5" s="1"/>
  <c r="Z157" i="5" s="1"/>
  <c r="Z158" i="5" s="1"/>
  <c r="Z159" i="5" s="1"/>
  <c r="Z160" i="5" s="1"/>
  <c r="Z161" i="5" s="1"/>
  <c r="Z162" i="5" s="1"/>
  <c r="Z163" i="5" s="1"/>
  <c r="Z164" i="5" s="1"/>
  <c r="Z165" i="5" s="1"/>
  <c r="Z166" i="5" s="1"/>
  <c r="Z167" i="5" s="1"/>
  <c r="Z168" i="5" s="1"/>
  <c r="Z169" i="5" s="1"/>
  <c r="Z170" i="5" s="1"/>
  <c r="Z171" i="5" s="1"/>
  <c r="Z172" i="5" s="1"/>
  <c r="Z173" i="5" s="1"/>
  <c r="Z174" i="5" s="1"/>
  <c r="Z175" i="5" s="1"/>
  <c r="Z176" i="5" s="1"/>
  <c r="Z177" i="5" s="1"/>
  <c r="Z178" i="5" s="1"/>
  <c r="Z179" i="5" s="1"/>
  <c r="Z180" i="5" s="1"/>
  <c r="Z181" i="5" s="1"/>
  <c r="Z182" i="5" s="1"/>
  <c r="Z183" i="5" s="1"/>
  <c r="Z184" i="5" s="1"/>
  <c r="Z185" i="5" s="1"/>
  <c r="Z186" i="5" s="1"/>
  <c r="Z187" i="5" s="1"/>
  <c r="Z188" i="5" s="1"/>
  <c r="Z189" i="5" s="1"/>
  <c r="Z190" i="5" s="1"/>
  <c r="Z191" i="5" s="1"/>
  <c r="Z192" i="5" s="1"/>
  <c r="Z193" i="5" s="1"/>
  <c r="Z194" i="5" s="1"/>
  <c r="Z195" i="5" s="1"/>
  <c r="Z196" i="5" s="1"/>
  <c r="Z197" i="5" s="1"/>
  <c r="Z198" i="5" s="1"/>
  <c r="Z199" i="5" s="1"/>
  <c r="Z200" i="5" s="1"/>
  <c r="Z201" i="5" s="1"/>
  <c r="Z202" i="5" s="1"/>
  <c r="Z203" i="5" s="1"/>
  <c r="Z204" i="5" s="1"/>
  <c r="Z205" i="5" s="1"/>
  <c r="Z206" i="5" s="1"/>
  <c r="Z207" i="5" s="1"/>
  <c r="Z208" i="5" s="1"/>
  <c r="Z209" i="5" s="1"/>
  <c r="Z210" i="5" s="1"/>
  <c r="Z211" i="5" s="1"/>
  <c r="Z212" i="5" s="1"/>
  <c r="Z213" i="5" s="1"/>
  <c r="Z214" i="5" s="1"/>
  <c r="Z215" i="5" s="1"/>
  <c r="Z216" i="5" s="1"/>
  <c r="Z217" i="5" s="1"/>
  <c r="Z218" i="5" s="1"/>
  <c r="Z219" i="5" s="1"/>
  <c r="Z220" i="5" s="1"/>
  <c r="Z221" i="5" s="1"/>
  <c r="Z222" i="5" s="1"/>
  <c r="Z223" i="5" s="1"/>
  <c r="Z224" i="5" s="1"/>
  <c r="Z225" i="5" s="1"/>
  <c r="Z226" i="5" s="1"/>
  <c r="Z227" i="5" s="1"/>
  <c r="Z228" i="5" s="1"/>
  <c r="Z229" i="5" s="1"/>
  <c r="Z230" i="5" s="1"/>
  <c r="Z231" i="5" s="1"/>
  <c r="Z232" i="5" s="1"/>
  <c r="Z233" i="5" s="1"/>
  <c r="Z234" i="5" s="1"/>
  <c r="Z235" i="5" s="1"/>
  <c r="Z236" i="5" s="1"/>
  <c r="Z237" i="5" s="1"/>
  <c r="Z238" i="5" s="1"/>
  <c r="Z239" i="5" s="1"/>
  <c r="Z240" i="5" s="1"/>
  <c r="Z241" i="5" s="1"/>
  <c r="Z242" i="5" s="1"/>
  <c r="Z243" i="5" s="1"/>
  <c r="Z244" i="5" s="1"/>
  <c r="Z245" i="5" s="1"/>
  <c r="Z246" i="5" s="1"/>
  <c r="Z247" i="5" s="1"/>
  <c r="Z248" i="5" s="1"/>
  <c r="Z249" i="5" s="1"/>
  <c r="Z250" i="5" s="1"/>
  <c r="Z251" i="5" s="1"/>
  <c r="Z252" i="5" s="1"/>
  <c r="Z253" i="5" s="1"/>
  <c r="Z254" i="5" s="1"/>
  <c r="Z255" i="5" s="1"/>
  <c r="Z256" i="5" s="1"/>
  <c r="Z257" i="5" s="1"/>
  <c r="Z258" i="5" s="1"/>
  <c r="Z259" i="5" s="1"/>
  <c r="Z260" i="5" s="1"/>
  <c r="Z261" i="5" s="1"/>
  <c r="Z262" i="5" s="1"/>
  <c r="Z263" i="5" s="1"/>
  <c r="Z264" i="5" s="1"/>
  <c r="Z265" i="5" s="1"/>
  <c r="Z266" i="5" s="1"/>
  <c r="Z267" i="5" s="1"/>
  <c r="Z268" i="5" s="1"/>
  <c r="Z269" i="5" s="1"/>
  <c r="Z270" i="5" s="1"/>
  <c r="Z271" i="5" s="1"/>
  <c r="Z272" i="5" s="1"/>
  <c r="Z273" i="5" s="1"/>
  <c r="Z274" i="5" s="1"/>
  <c r="Z275" i="5" s="1"/>
  <c r="Z276" i="5" s="1"/>
  <c r="Z277" i="5" s="1"/>
  <c r="Z278" i="5" s="1"/>
  <c r="Z279" i="5" s="1"/>
  <c r="Z280" i="5" s="1"/>
  <c r="Z281" i="5" s="1"/>
  <c r="Z282" i="5" s="1"/>
  <c r="Z283" i="5" s="1"/>
  <c r="Z284" i="5" s="1"/>
  <c r="Z285" i="5" s="1"/>
  <c r="Z286" i="5" s="1"/>
  <c r="Z287" i="5" s="1"/>
  <c r="Z288" i="5" s="1"/>
  <c r="Z289" i="5" s="1"/>
  <c r="Z290" i="5" s="1"/>
  <c r="Z291" i="5" s="1"/>
  <c r="Z292" i="5" s="1"/>
  <c r="Z293" i="5" s="1"/>
  <c r="Z294" i="5" s="1"/>
  <c r="Z295" i="5" s="1"/>
  <c r="Z296" i="5" s="1"/>
  <c r="Z297" i="5" s="1"/>
  <c r="Z298" i="5" s="1"/>
  <c r="Z299" i="5" s="1"/>
  <c r="Z300" i="5" s="1"/>
  <c r="Z301" i="5" s="1"/>
  <c r="Z302" i="5" s="1"/>
  <c r="Z303" i="5" s="1"/>
  <c r="Z304" i="5" s="1"/>
  <c r="Z305" i="5" s="1"/>
  <c r="Z306" i="5" s="1"/>
  <c r="Z307" i="5" s="1"/>
  <c r="Z308" i="5" s="1"/>
  <c r="Z309" i="5" s="1"/>
  <c r="Z310" i="5" s="1"/>
  <c r="Z311" i="5" s="1"/>
  <c r="Z312" i="5" s="1"/>
  <c r="Z313" i="5" s="1"/>
  <c r="Z314" i="5" s="1"/>
  <c r="Z315" i="5" s="1"/>
  <c r="Z316" i="5" s="1"/>
  <c r="Z317" i="5" s="1"/>
  <c r="Z318" i="5" s="1"/>
  <c r="Z319" i="5" s="1"/>
  <c r="Z320" i="5" s="1"/>
  <c r="Z321" i="5" s="1"/>
  <c r="Z322" i="5" s="1"/>
  <c r="Z323" i="5" s="1"/>
  <c r="Z324" i="5" s="1"/>
  <c r="Z325" i="5" s="1"/>
  <c r="Z326" i="5" s="1"/>
  <c r="Z327" i="5" s="1"/>
  <c r="Z328" i="5" s="1"/>
  <c r="Z329" i="5" s="1"/>
  <c r="Z330" i="5" s="1"/>
  <c r="Z331" i="5" s="1"/>
  <c r="Z332" i="5" s="1"/>
  <c r="Z333" i="5" s="1"/>
  <c r="Z334" i="5" s="1"/>
  <c r="AA23" i="5"/>
  <c r="AA20" i="5"/>
  <c r="AB20" i="5" s="1"/>
  <c r="AA19" i="5"/>
  <c r="AB19" i="5" s="1"/>
  <c r="AE11" i="5"/>
  <c r="AE9" i="5"/>
  <c r="G19" i="7" l="1"/>
  <c r="K19" i="7" s="1"/>
  <c r="CX29" i="5"/>
  <c r="CZ42" i="5"/>
  <c r="CY28" i="5"/>
  <c r="DV29" i="5"/>
  <c r="DW28" i="5"/>
  <c r="CH29" i="5"/>
  <c r="CI28" i="5"/>
  <c r="CJ42" i="5"/>
  <c r="H10" i="12"/>
  <c r="D22" i="8" s="1"/>
  <c r="ED29" i="5"/>
  <c r="EE28" i="5"/>
  <c r="CP29" i="5"/>
  <c r="CR42" i="5"/>
  <c r="FB29" i="5"/>
  <c r="FC28" i="5"/>
  <c r="ET29" i="5"/>
  <c r="EU28" i="5"/>
  <c r="G15" i="12"/>
  <c r="S57" i="7"/>
  <c r="R19" i="12"/>
  <c r="T112" i="7" s="1"/>
  <c r="O112" i="7" s="1"/>
  <c r="R18" i="12"/>
  <c r="T102" i="7" s="1"/>
  <c r="O102" i="7" s="1"/>
  <c r="R17" i="12"/>
  <c r="T92" i="7" s="1"/>
  <c r="O92" i="7" s="1"/>
  <c r="R16" i="12"/>
  <c r="T82" i="7" s="1"/>
  <c r="O82" i="7" s="1"/>
  <c r="R15" i="12"/>
  <c r="T72" i="7" s="1"/>
  <c r="O72" i="7" s="1"/>
  <c r="R14" i="12"/>
  <c r="T62" i="7" s="1"/>
  <c r="O62" i="7" s="1"/>
  <c r="R13" i="12"/>
  <c r="T52" i="7" s="1"/>
  <c r="O52" i="7" s="1"/>
  <c r="I33" i="7"/>
  <c r="T27" i="7" s="1"/>
  <c r="I36" i="7"/>
  <c r="I37" i="7" s="1"/>
  <c r="I38" i="7" s="1"/>
  <c r="I39" i="7" s="1"/>
  <c r="I40" i="7" s="1"/>
  <c r="I41" i="7" s="1"/>
  <c r="I42" i="7" s="1"/>
  <c r="CA13" i="5"/>
  <c r="BS13" i="5"/>
  <c r="BK13" i="5"/>
  <c r="BK12" i="5"/>
  <c r="BH45" i="5" s="1"/>
  <c r="BC13" i="5"/>
  <c r="BC21" i="5"/>
  <c r="AM17" i="5"/>
  <c r="AM13" i="5"/>
  <c r="CA21" i="5"/>
  <c r="CA17" i="5"/>
  <c r="BX21" i="5"/>
  <c r="BN17" i="5"/>
  <c r="BS12" i="5"/>
  <c r="BP44" i="5" s="1"/>
  <c r="BS17" i="5"/>
  <c r="BF17" i="5"/>
  <c r="AZ21" i="5"/>
  <c r="BC17" i="5"/>
  <c r="AR21" i="5"/>
  <c r="AP17" i="5"/>
  <c r="AH17" i="5"/>
  <c r="AB21" i="5"/>
  <c r="Z17" i="5"/>
  <c r="CA12" i="5"/>
  <c r="BX45" i="5" s="1"/>
  <c r="BW21" i="5"/>
  <c r="BV17" i="5"/>
  <c r="BP21" i="5"/>
  <c r="BR21" i="5"/>
  <c r="BO21" i="5"/>
  <c r="BH21" i="5"/>
  <c r="BJ21" i="5"/>
  <c r="BK17" i="5"/>
  <c r="BG21" i="5"/>
  <c r="AX17" i="5"/>
  <c r="BC12" i="5"/>
  <c r="AZ44" i="5" s="1"/>
  <c r="AY21" i="5"/>
  <c r="AT21" i="5"/>
  <c r="AU13" i="5"/>
  <c r="AU17" i="5"/>
  <c r="AU12" i="5"/>
  <c r="AQ21" i="5"/>
  <c r="AJ21" i="5"/>
  <c r="AL21" i="5"/>
  <c r="AM12" i="5"/>
  <c r="AI21" i="5"/>
  <c r="AD21" i="5"/>
  <c r="AA21" i="5"/>
  <c r="AE13" i="5"/>
  <c r="AE17" i="5"/>
  <c r="AE12" i="5"/>
  <c r="T334" i="5"/>
  <c r="L334" i="5"/>
  <c r="D334" i="5"/>
  <c r="T333" i="5"/>
  <c r="L333" i="5"/>
  <c r="D333" i="5"/>
  <c r="T332" i="5"/>
  <c r="L332" i="5"/>
  <c r="D332" i="5"/>
  <c r="T331" i="5"/>
  <c r="L331" i="5"/>
  <c r="D331" i="5"/>
  <c r="T330" i="5"/>
  <c r="L330" i="5"/>
  <c r="D330" i="5"/>
  <c r="T329" i="5"/>
  <c r="L329" i="5"/>
  <c r="D329" i="5"/>
  <c r="T328" i="5"/>
  <c r="L328" i="5"/>
  <c r="D328" i="5"/>
  <c r="T327" i="5"/>
  <c r="L327" i="5"/>
  <c r="D327" i="5"/>
  <c r="T326" i="5"/>
  <c r="L326" i="5"/>
  <c r="D326" i="5"/>
  <c r="T325" i="5"/>
  <c r="L325" i="5"/>
  <c r="D325" i="5"/>
  <c r="T324" i="5"/>
  <c r="L324" i="5"/>
  <c r="D324" i="5"/>
  <c r="T323" i="5"/>
  <c r="L323" i="5"/>
  <c r="D323" i="5"/>
  <c r="T322" i="5"/>
  <c r="L322" i="5"/>
  <c r="D322" i="5"/>
  <c r="T321" i="5"/>
  <c r="L321" i="5"/>
  <c r="D321" i="5"/>
  <c r="T320" i="5"/>
  <c r="L320" i="5"/>
  <c r="D320" i="5"/>
  <c r="T319" i="5"/>
  <c r="L319" i="5"/>
  <c r="D319" i="5"/>
  <c r="T318" i="5"/>
  <c r="L318" i="5"/>
  <c r="D318" i="5"/>
  <c r="T317" i="5"/>
  <c r="L317" i="5"/>
  <c r="D317" i="5"/>
  <c r="T316" i="5"/>
  <c r="L316" i="5"/>
  <c r="D316" i="5"/>
  <c r="T315" i="5"/>
  <c r="L315" i="5"/>
  <c r="D315" i="5"/>
  <c r="T314" i="5"/>
  <c r="L314" i="5"/>
  <c r="D314" i="5"/>
  <c r="T313" i="5"/>
  <c r="L313" i="5"/>
  <c r="D313" i="5"/>
  <c r="T312" i="5"/>
  <c r="L312" i="5"/>
  <c r="D312" i="5"/>
  <c r="T311" i="5"/>
  <c r="L311" i="5"/>
  <c r="D311" i="5"/>
  <c r="T310" i="5"/>
  <c r="L310" i="5"/>
  <c r="D310" i="5"/>
  <c r="T309" i="5"/>
  <c r="L309" i="5"/>
  <c r="D309" i="5"/>
  <c r="T308" i="5"/>
  <c r="L308" i="5"/>
  <c r="D308" i="5"/>
  <c r="T307" i="5"/>
  <c r="L307" i="5"/>
  <c r="D307" i="5"/>
  <c r="T306" i="5"/>
  <c r="L306" i="5"/>
  <c r="D306" i="5"/>
  <c r="T305" i="5"/>
  <c r="L305" i="5"/>
  <c r="D305" i="5"/>
  <c r="T304" i="5"/>
  <c r="L304" i="5"/>
  <c r="D304" i="5"/>
  <c r="T303" i="5"/>
  <c r="L303" i="5"/>
  <c r="D303" i="5"/>
  <c r="T302" i="5"/>
  <c r="L302" i="5"/>
  <c r="D302" i="5"/>
  <c r="T301" i="5"/>
  <c r="L301" i="5"/>
  <c r="D301" i="5"/>
  <c r="T300" i="5"/>
  <c r="L300" i="5"/>
  <c r="D300" i="5"/>
  <c r="T299" i="5"/>
  <c r="L299" i="5"/>
  <c r="D299" i="5"/>
  <c r="T298" i="5"/>
  <c r="L298" i="5"/>
  <c r="D298" i="5"/>
  <c r="T297" i="5"/>
  <c r="L297" i="5"/>
  <c r="D297" i="5"/>
  <c r="T296" i="5"/>
  <c r="L296" i="5"/>
  <c r="D296" i="5"/>
  <c r="T295" i="5"/>
  <c r="L295" i="5"/>
  <c r="D295" i="5"/>
  <c r="T294" i="5"/>
  <c r="L294" i="5"/>
  <c r="D294" i="5"/>
  <c r="T293" i="5"/>
  <c r="L293" i="5"/>
  <c r="D293" i="5"/>
  <c r="T292" i="5"/>
  <c r="L292" i="5"/>
  <c r="D292" i="5"/>
  <c r="T291" i="5"/>
  <c r="L291" i="5"/>
  <c r="D291" i="5"/>
  <c r="T290" i="5"/>
  <c r="L290" i="5"/>
  <c r="D290" i="5"/>
  <c r="T289" i="5"/>
  <c r="L289" i="5"/>
  <c r="D289" i="5"/>
  <c r="T288" i="5"/>
  <c r="L288" i="5"/>
  <c r="D288" i="5"/>
  <c r="T287" i="5"/>
  <c r="L287" i="5"/>
  <c r="D287" i="5"/>
  <c r="T286" i="5"/>
  <c r="L286" i="5"/>
  <c r="D286" i="5"/>
  <c r="T285" i="5"/>
  <c r="L285" i="5"/>
  <c r="D285" i="5"/>
  <c r="T284" i="5"/>
  <c r="L284" i="5"/>
  <c r="D284" i="5"/>
  <c r="T283" i="5"/>
  <c r="L283" i="5"/>
  <c r="D283" i="5"/>
  <c r="T282" i="5"/>
  <c r="L282" i="5"/>
  <c r="D282" i="5"/>
  <c r="T281" i="5"/>
  <c r="L281" i="5"/>
  <c r="D281" i="5"/>
  <c r="T280" i="5"/>
  <c r="L280" i="5"/>
  <c r="D280" i="5"/>
  <c r="T279" i="5"/>
  <c r="L279" i="5"/>
  <c r="D279" i="5"/>
  <c r="T278" i="5"/>
  <c r="L278" i="5"/>
  <c r="D278" i="5"/>
  <c r="T277" i="5"/>
  <c r="L277" i="5"/>
  <c r="D277" i="5"/>
  <c r="T276" i="5"/>
  <c r="L276" i="5"/>
  <c r="D276" i="5"/>
  <c r="T275" i="5"/>
  <c r="L275" i="5"/>
  <c r="D275" i="5"/>
  <c r="T274" i="5"/>
  <c r="L274" i="5"/>
  <c r="D274" i="5"/>
  <c r="T273" i="5"/>
  <c r="L273" i="5"/>
  <c r="D273" i="5"/>
  <c r="T272" i="5"/>
  <c r="L272" i="5"/>
  <c r="D272" i="5"/>
  <c r="T271" i="5"/>
  <c r="L271" i="5"/>
  <c r="D271" i="5"/>
  <c r="T270" i="5"/>
  <c r="L270" i="5"/>
  <c r="D270" i="5"/>
  <c r="T269" i="5"/>
  <c r="L269" i="5"/>
  <c r="D269" i="5"/>
  <c r="T268" i="5"/>
  <c r="L268" i="5"/>
  <c r="D268" i="5"/>
  <c r="T267" i="5"/>
  <c r="L267" i="5"/>
  <c r="D267" i="5"/>
  <c r="T266" i="5"/>
  <c r="L266" i="5"/>
  <c r="D266" i="5"/>
  <c r="T265" i="5"/>
  <c r="L265" i="5"/>
  <c r="D265" i="5"/>
  <c r="T264" i="5"/>
  <c r="L264" i="5"/>
  <c r="D264" i="5"/>
  <c r="T263" i="5"/>
  <c r="L263" i="5"/>
  <c r="D263" i="5"/>
  <c r="T262" i="5"/>
  <c r="L262" i="5"/>
  <c r="D262" i="5"/>
  <c r="T261" i="5"/>
  <c r="L261" i="5"/>
  <c r="D261" i="5"/>
  <c r="T260" i="5"/>
  <c r="L260" i="5"/>
  <c r="D260" i="5"/>
  <c r="T259" i="5"/>
  <c r="L259" i="5"/>
  <c r="D259" i="5"/>
  <c r="T258" i="5"/>
  <c r="L258" i="5"/>
  <c r="D258" i="5"/>
  <c r="T257" i="5"/>
  <c r="L257" i="5"/>
  <c r="D257" i="5"/>
  <c r="T256" i="5"/>
  <c r="L256" i="5"/>
  <c r="D256" i="5"/>
  <c r="T255" i="5"/>
  <c r="L255" i="5"/>
  <c r="D255" i="5"/>
  <c r="T254" i="5"/>
  <c r="L254" i="5"/>
  <c r="D254" i="5"/>
  <c r="T253" i="5"/>
  <c r="L253" i="5"/>
  <c r="D253" i="5"/>
  <c r="T252" i="5"/>
  <c r="L252" i="5"/>
  <c r="D252" i="5"/>
  <c r="T251" i="5"/>
  <c r="L251" i="5"/>
  <c r="D251" i="5"/>
  <c r="T250" i="5"/>
  <c r="L250" i="5"/>
  <c r="D250" i="5"/>
  <c r="T249" i="5"/>
  <c r="L249" i="5"/>
  <c r="D249" i="5"/>
  <c r="T248" i="5"/>
  <c r="L248" i="5"/>
  <c r="D248" i="5"/>
  <c r="T247" i="5"/>
  <c r="L247" i="5"/>
  <c r="D247" i="5"/>
  <c r="T246" i="5"/>
  <c r="L246" i="5"/>
  <c r="D246" i="5"/>
  <c r="T245" i="5"/>
  <c r="L245" i="5"/>
  <c r="D245" i="5"/>
  <c r="T244" i="5"/>
  <c r="L244" i="5"/>
  <c r="D244" i="5"/>
  <c r="T243" i="5"/>
  <c r="L243" i="5"/>
  <c r="D243" i="5"/>
  <c r="T242" i="5"/>
  <c r="L242" i="5"/>
  <c r="D242" i="5"/>
  <c r="T241" i="5"/>
  <c r="L241" i="5"/>
  <c r="D241" i="5"/>
  <c r="T240" i="5"/>
  <c r="L240" i="5"/>
  <c r="D240" i="5"/>
  <c r="T239" i="5"/>
  <c r="L239" i="5"/>
  <c r="D239" i="5"/>
  <c r="T238" i="5"/>
  <c r="L238" i="5"/>
  <c r="D238" i="5"/>
  <c r="T237" i="5"/>
  <c r="L237" i="5"/>
  <c r="D237" i="5"/>
  <c r="T236" i="5"/>
  <c r="L236" i="5"/>
  <c r="D236" i="5"/>
  <c r="T235" i="5"/>
  <c r="L235" i="5"/>
  <c r="D235" i="5"/>
  <c r="T234" i="5"/>
  <c r="L234" i="5"/>
  <c r="D234" i="5"/>
  <c r="T233" i="5"/>
  <c r="L233" i="5"/>
  <c r="D233" i="5"/>
  <c r="T232" i="5"/>
  <c r="L232" i="5"/>
  <c r="D232" i="5"/>
  <c r="T231" i="5"/>
  <c r="L231" i="5"/>
  <c r="D231" i="5"/>
  <c r="T230" i="5"/>
  <c r="L230" i="5"/>
  <c r="D230" i="5"/>
  <c r="T229" i="5"/>
  <c r="L229" i="5"/>
  <c r="D229" i="5"/>
  <c r="T228" i="5"/>
  <c r="L228" i="5"/>
  <c r="D228" i="5"/>
  <c r="T227" i="5"/>
  <c r="L227" i="5"/>
  <c r="D227" i="5"/>
  <c r="T226" i="5"/>
  <c r="L226" i="5"/>
  <c r="D226" i="5"/>
  <c r="T225" i="5"/>
  <c r="L225" i="5"/>
  <c r="D225" i="5"/>
  <c r="T224" i="5"/>
  <c r="L224" i="5"/>
  <c r="D224" i="5"/>
  <c r="T223" i="5"/>
  <c r="L223" i="5"/>
  <c r="D223" i="5"/>
  <c r="T222" i="5"/>
  <c r="L222" i="5"/>
  <c r="D222" i="5"/>
  <c r="T221" i="5"/>
  <c r="L221" i="5"/>
  <c r="D221" i="5"/>
  <c r="T220" i="5"/>
  <c r="L220" i="5"/>
  <c r="D220" i="5"/>
  <c r="T219" i="5"/>
  <c r="L219" i="5"/>
  <c r="D219" i="5"/>
  <c r="T218" i="5"/>
  <c r="L218" i="5"/>
  <c r="D218" i="5"/>
  <c r="T217" i="5"/>
  <c r="L217" i="5"/>
  <c r="D217" i="5"/>
  <c r="T216" i="5"/>
  <c r="L216" i="5"/>
  <c r="D216" i="5"/>
  <c r="T215" i="5"/>
  <c r="L215" i="5"/>
  <c r="D215" i="5"/>
  <c r="T214" i="5"/>
  <c r="L214" i="5"/>
  <c r="D214" i="5"/>
  <c r="T213" i="5"/>
  <c r="L213" i="5"/>
  <c r="D213" i="5"/>
  <c r="T212" i="5"/>
  <c r="L212" i="5"/>
  <c r="D212" i="5"/>
  <c r="T211" i="5"/>
  <c r="L211" i="5"/>
  <c r="D211" i="5"/>
  <c r="T210" i="5"/>
  <c r="L210" i="5"/>
  <c r="D210" i="5"/>
  <c r="T209" i="5"/>
  <c r="L209" i="5"/>
  <c r="D209" i="5"/>
  <c r="T208" i="5"/>
  <c r="L208" i="5"/>
  <c r="D208" i="5"/>
  <c r="T207" i="5"/>
  <c r="L207" i="5"/>
  <c r="D207" i="5"/>
  <c r="T206" i="5"/>
  <c r="L206" i="5"/>
  <c r="D206" i="5"/>
  <c r="T205" i="5"/>
  <c r="L205" i="5"/>
  <c r="D205" i="5"/>
  <c r="T204" i="5"/>
  <c r="L204" i="5"/>
  <c r="D204" i="5"/>
  <c r="T203" i="5"/>
  <c r="L203" i="5"/>
  <c r="D203" i="5"/>
  <c r="T202" i="5"/>
  <c r="L202" i="5"/>
  <c r="D202" i="5"/>
  <c r="T201" i="5"/>
  <c r="L201" i="5"/>
  <c r="D201" i="5"/>
  <c r="T200" i="5"/>
  <c r="L200" i="5"/>
  <c r="D200" i="5"/>
  <c r="T199" i="5"/>
  <c r="L199" i="5"/>
  <c r="D199" i="5"/>
  <c r="T198" i="5"/>
  <c r="L198" i="5"/>
  <c r="D198" i="5"/>
  <c r="T197" i="5"/>
  <c r="L197" i="5"/>
  <c r="D197" i="5"/>
  <c r="T196" i="5"/>
  <c r="L196" i="5"/>
  <c r="D196" i="5"/>
  <c r="T195" i="5"/>
  <c r="L195" i="5"/>
  <c r="D195" i="5"/>
  <c r="T194" i="5"/>
  <c r="L194" i="5"/>
  <c r="D194" i="5"/>
  <c r="T193" i="5"/>
  <c r="L193" i="5"/>
  <c r="D193" i="5"/>
  <c r="T192" i="5"/>
  <c r="L192" i="5"/>
  <c r="D192" i="5"/>
  <c r="T191" i="5"/>
  <c r="L191" i="5"/>
  <c r="D191" i="5"/>
  <c r="T190" i="5"/>
  <c r="L190" i="5"/>
  <c r="D190" i="5"/>
  <c r="T189" i="5"/>
  <c r="L189" i="5"/>
  <c r="D189" i="5"/>
  <c r="T188" i="5"/>
  <c r="L188" i="5"/>
  <c r="D188" i="5"/>
  <c r="T187" i="5"/>
  <c r="L187" i="5"/>
  <c r="D187" i="5"/>
  <c r="T186" i="5"/>
  <c r="L186" i="5"/>
  <c r="D186" i="5"/>
  <c r="T185" i="5"/>
  <c r="L185" i="5"/>
  <c r="D185" i="5"/>
  <c r="T184" i="5"/>
  <c r="L184" i="5"/>
  <c r="D184" i="5"/>
  <c r="T183" i="5"/>
  <c r="L183" i="5"/>
  <c r="D183" i="5"/>
  <c r="T182" i="5"/>
  <c r="L182" i="5"/>
  <c r="D182" i="5"/>
  <c r="T181" i="5"/>
  <c r="L181" i="5"/>
  <c r="D181" i="5"/>
  <c r="T180" i="5"/>
  <c r="L180" i="5"/>
  <c r="D180" i="5"/>
  <c r="T179" i="5"/>
  <c r="L179" i="5"/>
  <c r="D179" i="5"/>
  <c r="T178" i="5"/>
  <c r="L178" i="5"/>
  <c r="D178" i="5"/>
  <c r="T177" i="5"/>
  <c r="L177" i="5"/>
  <c r="D177" i="5"/>
  <c r="T176" i="5"/>
  <c r="L176" i="5"/>
  <c r="D176" i="5"/>
  <c r="T175" i="5"/>
  <c r="L175" i="5"/>
  <c r="D175" i="5"/>
  <c r="T174" i="5"/>
  <c r="L174" i="5"/>
  <c r="D174" i="5"/>
  <c r="T173" i="5"/>
  <c r="L173" i="5"/>
  <c r="D173" i="5"/>
  <c r="T172" i="5"/>
  <c r="L172" i="5"/>
  <c r="D172" i="5"/>
  <c r="T171" i="5"/>
  <c r="L171" i="5"/>
  <c r="D171" i="5"/>
  <c r="T170" i="5"/>
  <c r="L170" i="5"/>
  <c r="D170" i="5"/>
  <c r="T169" i="5"/>
  <c r="L169" i="5"/>
  <c r="D169" i="5"/>
  <c r="T168" i="5"/>
  <c r="L168" i="5"/>
  <c r="D168" i="5"/>
  <c r="T167" i="5"/>
  <c r="L167" i="5"/>
  <c r="D167" i="5"/>
  <c r="T166" i="5"/>
  <c r="L166" i="5"/>
  <c r="D166" i="5"/>
  <c r="T165" i="5"/>
  <c r="L165" i="5"/>
  <c r="D165" i="5"/>
  <c r="T164" i="5"/>
  <c r="L164" i="5"/>
  <c r="D164" i="5"/>
  <c r="T163" i="5"/>
  <c r="L163" i="5"/>
  <c r="D163" i="5"/>
  <c r="T162" i="5"/>
  <c r="L162" i="5"/>
  <c r="D162" i="5"/>
  <c r="T161" i="5"/>
  <c r="L161" i="5"/>
  <c r="D161" i="5"/>
  <c r="T160" i="5"/>
  <c r="L160" i="5"/>
  <c r="D160" i="5"/>
  <c r="T159" i="5"/>
  <c r="L159" i="5"/>
  <c r="D159" i="5"/>
  <c r="T158" i="5"/>
  <c r="L158" i="5"/>
  <c r="D158" i="5"/>
  <c r="T157" i="5"/>
  <c r="L157" i="5"/>
  <c r="D157" i="5"/>
  <c r="T156" i="5"/>
  <c r="L156" i="5"/>
  <c r="D156" i="5"/>
  <c r="T155" i="5"/>
  <c r="L155" i="5"/>
  <c r="D155" i="5"/>
  <c r="T154" i="5"/>
  <c r="L154" i="5"/>
  <c r="D154" i="5"/>
  <c r="T153" i="5"/>
  <c r="L153" i="5"/>
  <c r="D153" i="5"/>
  <c r="T152" i="5"/>
  <c r="L152" i="5"/>
  <c r="D152" i="5"/>
  <c r="T151" i="5"/>
  <c r="L151" i="5"/>
  <c r="D151" i="5"/>
  <c r="T150" i="5"/>
  <c r="L150" i="5"/>
  <c r="D150" i="5"/>
  <c r="T149" i="5"/>
  <c r="L149" i="5"/>
  <c r="D149" i="5"/>
  <c r="T148" i="5"/>
  <c r="L148" i="5"/>
  <c r="D148" i="5"/>
  <c r="T147" i="5"/>
  <c r="L147" i="5"/>
  <c r="D147" i="5"/>
  <c r="T146" i="5"/>
  <c r="L146" i="5"/>
  <c r="D146" i="5"/>
  <c r="T145" i="5"/>
  <c r="L145" i="5"/>
  <c r="D145" i="5"/>
  <c r="T144" i="5"/>
  <c r="L144" i="5"/>
  <c r="D144" i="5"/>
  <c r="T143" i="5"/>
  <c r="L143" i="5"/>
  <c r="D143" i="5"/>
  <c r="T142" i="5"/>
  <c r="L142" i="5"/>
  <c r="D142" i="5"/>
  <c r="T141" i="5"/>
  <c r="L141" i="5"/>
  <c r="D141" i="5"/>
  <c r="T140" i="5"/>
  <c r="L140" i="5"/>
  <c r="D140" i="5"/>
  <c r="T139" i="5"/>
  <c r="L139" i="5"/>
  <c r="D139" i="5"/>
  <c r="T138" i="5"/>
  <c r="L138" i="5"/>
  <c r="D138" i="5"/>
  <c r="T137" i="5"/>
  <c r="L137" i="5"/>
  <c r="D137" i="5"/>
  <c r="T136" i="5"/>
  <c r="L136" i="5"/>
  <c r="D136" i="5"/>
  <c r="T135" i="5"/>
  <c r="L135" i="5"/>
  <c r="D135" i="5"/>
  <c r="T134" i="5"/>
  <c r="L134" i="5"/>
  <c r="D134" i="5"/>
  <c r="T133" i="5"/>
  <c r="L133" i="5"/>
  <c r="D133" i="5"/>
  <c r="T132" i="5"/>
  <c r="L132" i="5"/>
  <c r="D132" i="5"/>
  <c r="T131" i="5"/>
  <c r="L131" i="5"/>
  <c r="D131" i="5"/>
  <c r="T130" i="5"/>
  <c r="L130" i="5"/>
  <c r="D130" i="5"/>
  <c r="T129" i="5"/>
  <c r="L129" i="5"/>
  <c r="D129" i="5"/>
  <c r="T128" i="5"/>
  <c r="L128" i="5"/>
  <c r="D128" i="5"/>
  <c r="T127" i="5"/>
  <c r="L127" i="5"/>
  <c r="D127" i="5"/>
  <c r="T126" i="5"/>
  <c r="L126" i="5"/>
  <c r="D126" i="5"/>
  <c r="T125" i="5"/>
  <c r="L125" i="5"/>
  <c r="D125" i="5"/>
  <c r="T124" i="5"/>
  <c r="L124" i="5"/>
  <c r="D124" i="5"/>
  <c r="T123" i="5"/>
  <c r="L123" i="5"/>
  <c r="D123" i="5"/>
  <c r="T122" i="5"/>
  <c r="L122" i="5"/>
  <c r="D122" i="5"/>
  <c r="T121" i="5"/>
  <c r="L121" i="5"/>
  <c r="D121" i="5"/>
  <c r="T120" i="5"/>
  <c r="L120" i="5"/>
  <c r="D120" i="5"/>
  <c r="T119" i="5"/>
  <c r="L119" i="5"/>
  <c r="D119" i="5"/>
  <c r="T118" i="5"/>
  <c r="L118" i="5"/>
  <c r="D118" i="5"/>
  <c r="T117" i="5"/>
  <c r="L117" i="5"/>
  <c r="D117" i="5"/>
  <c r="T116" i="5"/>
  <c r="L116" i="5"/>
  <c r="D116" i="5"/>
  <c r="T115" i="5"/>
  <c r="L115" i="5"/>
  <c r="D115" i="5"/>
  <c r="T114" i="5"/>
  <c r="L114" i="5"/>
  <c r="D114" i="5"/>
  <c r="T113" i="5"/>
  <c r="L113" i="5"/>
  <c r="D113" i="5"/>
  <c r="T112" i="5"/>
  <c r="L112" i="5"/>
  <c r="D112" i="5"/>
  <c r="T111" i="5"/>
  <c r="L111" i="5"/>
  <c r="D111" i="5"/>
  <c r="T110" i="5"/>
  <c r="L110" i="5"/>
  <c r="D110" i="5"/>
  <c r="T109" i="5"/>
  <c r="L109" i="5"/>
  <c r="D109" i="5"/>
  <c r="T108" i="5"/>
  <c r="L108" i="5"/>
  <c r="D108" i="5"/>
  <c r="T107" i="5"/>
  <c r="L107" i="5"/>
  <c r="D107" i="5"/>
  <c r="T106" i="5"/>
  <c r="L106" i="5"/>
  <c r="D106" i="5"/>
  <c r="T105" i="5"/>
  <c r="L105" i="5"/>
  <c r="D105" i="5"/>
  <c r="T104" i="5"/>
  <c r="L104" i="5"/>
  <c r="D104" i="5"/>
  <c r="T103" i="5"/>
  <c r="L103" i="5"/>
  <c r="D103" i="5"/>
  <c r="T102" i="5"/>
  <c r="L102" i="5"/>
  <c r="D102" i="5"/>
  <c r="T101" i="5"/>
  <c r="L101" i="5"/>
  <c r="D101" i="5"/>
  <c r="T100" i="5"/>
  <c r="L100" i="5"/>
  <c r="D100" i="5"/>
  <c r="T99" i="5"/>
  <c r="L99" i="5"/>
  <c r="D99" i="5"/>
  <c r="T98" i="5"/>
  <c r="L98" i="5"/>
  <c r="D98" i="5"/>
  <c r="T97" i="5"/>
  <c r="L97" i="5"/>
  <c r="D97" i="5"/>
  <c r="T96" i="5"/>
  <c r="L96" i="5"/>
  <c r="D96" i="5"/>
  <c r="T95" i="5"/>
  <c r="L95" i="5"/>
  <c r="D95" i="5"/>
  <c r="T94" i="5"/>
  <c r="L94" i="5"/>
  <c r="D94" i="5"/>
  <c r="T93" i="5"/>
  <c r="L93" i="5"/>
  <c r="D93" i="5"/>
  <c r="T92" i="5"/>
  <c r="L92" i="5"/>
  <c r="D92" i="5"/>
  <c r="T91" i="5"/>
  <c r="L91" i="5"/>
  <c r="D91" i="5"/>
  <c r="T90" i="5"/>
  <c r="L90" i="5"/>
  <c r="D90" i="5"/>
  <c r="T89" i="5"/>
  <c r="L89" i="5"/>
  <c r="D89" i="5"/>
  <c r="T88" i="5"/>
  <c r="L88" i="5"/>
  <c r="D88" i="5"/>
  <c r="T87" i="5"/>
  <c r="L87" i="5"/>
  <c r="D87" i="5"/>
  <c r="T86" i="5"/>
  <c r="L86" i="5"/>
  <c r="D86" i="5"/>
  <c r="T85" i="5"/>
  <c r="L85" i="5"/>
  <c r="D85" i="5"/>
  <c r="T84" i="5"/>
  <c r="L84" i="5"/>
  <c r="D84" i="5"/>
  <c r="T83" i="5"/>
  <c r="L83" i="5"/>
  <c r="D83" i="5"/>
  <c r="T82" i="5"/>
  <c r="L82" i="5"/>
  <c r="D82" i="5"/>
  <c r="T81" i="5"/>
  <c r="L81" i="5"/>
  <c r="D81" i="5"/>
  <c r="T80" i="5"/>
  <c r="L80" i="5"/>
  <c r="D80" i="5"/>
  <c r="T79" i="5"/>
  <c r="L79" i="5"/>
  <c r="D79" i="5"/>
  <c r="T78" i="5"/>
  <c r="L78" i="5"/>
  <c r="D78" i="5"/>
  <c r="T77" i="5"/>
  <c r="L77" i="5"/>
  <c r="D77" i="5"/>
  <c r="T76" i="5"/>
  <c r="L76" i="5"/>
  <c r="D76" i="5"/>
  <c r="T75" i="5"/>
  <c r="L75" i="5"/>
  <c r="D75" i="5"/>
  <c r="T74" i="5"/>
  <c r="L74" i="5"/>
  <c r="D74" i="5"/>
  <c r="T73" i="5"/>
  <c r="L73" i="5"/>
  <c r="D73" i="5"/>
  <c r="T72" i="5"/>
  <c r="L72" i="5"/>
  <c r="D72" i="5"/>
  <c r="T71" i="5"/>
  <c r="L71" i="5"/>
  <c r="D71" i="5"/>
  <c r="T70" i="5"/>
  <c r="L70" i="5"/>
  <c r="D70" i="5"/>
  <c r="T69" i="5"/>
  <c r="L69" i="5"/>
  <c r="D69" i="5"/>
  <c r="T68" i="5"/>
  <c r="L68" i="5"/>
  <c r="D68" i="5"/>
  <c r="T67" i="5"/>
  <c r="L67" i="5"/>
  <c r="D67" i="5"/>
  <c r="T66" i="5"/>
  <c r="L66" i="5"/>
  <c r="D66" i="5"/>
  <c r="T65" i="5"/>
  <c r="L65" i="5"/>
  <c r="D65" i="5"/>
  <c r="T64" i="5"/>
  <c r="L64" i="5"/>
  <c r="D64" i="5"/>
  <c r="T63" i="5"/>
  <c r="L63" i="5"/>
  <c r="D63" i="5"/>
  <c r="T62" i="5"/>
  <c r="L62" i="5"/>
  <c r="D62" i="5"/>
  <c r="T61" i="5"/>
  <c r="L61" i="5"/>
  <c r="D61" i="5"/>
  <c r="T60" i="5"/>
  <c r="L60" i="5"/>
  <c r="D60" i="5"/>
  <c r="T59" i="5"/>
  <c r="L59" i="5"/>
  <c r="D59" i="5"/>
  <c r="T58" i="5"/>
  <c r="L58" i="5"/>
  <c r="D58" i="5"/>
  <c r="T57" i="5"/>
  <c r="L57" i="5"/>
  <c r="D57" i="5"/>
  <c r="T56" i="5"/>
  <c r="L56" i="5"/>
  <c r="D56" i="5"/>
  <c r="T55" i="5"/>
  <c r="L55" i="5"/>
  <c r="D55" i="5"/>
  <c r="T54" i="5"/>
  <c r="L54" i="5"/>
  <c r="D54" i="5"/>
  <c r="T53" i="5"/>
  <c r="L53" i="5"/>
  <c r="D53" i="5"/>
  <c r="T52" i="5"/>
  <c r="L52" i="5"/>
  <c r="D52" i="5"/>
  <c r="T51" i="5"/>
  <c r="L51" i="5"/>
  <c r="D51" i="5"/>
  <c r="L50" i="5"/>
  <c r="R36" i="5"/>
  <c r="R37" i="5" s="1"/>
  <c r="R38" i="5" s="1"/>
  <c r="R39" i="5" s="1"/>
  <c r="R40" i="5" s="1"/>
  <c r="R41" i="5" s="1"/>
  <c r="R42" i="5" s="1"/>
  <c r="R43" i="5" s="1"/>
  <c r="R44" i="5" s="1"/>
  <c r="R45" i="5" s="1"/>
  <c r="R46" i="5" s="1"/>
  <c r="R47" i="5" s="1"/>
  <c r="R48" i="5" s="1"/>
  <c r="R49" i="5" s="1"/>
  <c r="R50" i="5" s="1"/>
  <c r="R51" i="5" s="1"/>
  <c r="R52" i="5" s="1"/>
  <c r="R53" i="5" s="1"/>
  <c r="R54" i="5" s="1"/>
  <c r="R55" i="5" s="1"/>
  <c r="R56" i="5" s="1"/>
  <c r="R57" i="5" s="1"/>
  <c r="R58" i="5" s="1"/>
  <c r="R59" i="5" s="1"/>
  <c r="R60" i="5" s="1"/>
  <c r="R61" i="5" s="1"/>
  <c r="R62" i="5" s="1"/>
  <c r="R63" i="5" s="1"/>
  <c r="R64" i="5" s="1"/>
  <c r="R65" i="5" s="1"/>
  <c r="R66" i="5" s="1"/>
  <c r="R67" i="5" s="1"/>
  <c r="R68" i="5" s="1"/>
  <c r="R69" i="5" s="1"/>
  <c r="R70" i="5" s="1"/>
  <c r="R71" i="5" s="1"/>
  <c r="R72" i="5" s="1"/>
  <c r="R73" i="5" s="1"/>
  <c r="R74" i="5" s="1"/>
  <c r="R75" i="5" s="1"/>
  <c r="R76" i="5" s="1"/>
  <c r="R77" i="5" s="1"/>
  <c r="R78" i="5" s="1"/>
  <c r="R79" i="5" s="1"/>
  <c r="R80" i="5" s="1"/>
  <c r="R81" i="5" s="1"/>
  <c r="R82" i="5" s="1"/>
  <c r="R83" i="5" s="1"/>
  <c r="R84" i="5" s="1"/>
  <c r="R85" i="5" s="1"/>
  <c r="R86" i="5" s="1"/>
  <c r="R87" i="5" s="1"/>
  <c r="R88" i="5" s="1"/>
  <c r="R89" i="5" s="1"/>
  <c r="R90" i="5" s="1"/>
  <c r="R91" i="5" s="1"/>
  <c r="R92" i="5" s="1"/>
  <c r="R93" i="5" s="1"/>
  <c r="R94" i="5" s="1"/>
  <c r="R95" i="5" s="1"/>
  <c r="R96" i="5" s="1"/>
  <c r="R97" i="5" s="1"/>
  <c r="R98" i="5" s="1"/>
  <c r="R99" i="5" s="1"/>
  <c r="R100" i="5" s="1"/>
  <c r="R101" i="5" s="1"/>
  <c r="R102" i="5" s="1"/>
  <c r="R103" i="5" s="1"/>
  <c r="R104" i="5" s="1"/>
  <c r="R105" i="5" s="1"/>
  <c r="R106" i="5" s="1"/>
  <c r="R107" i="5" s="1"/>
  <c r="R108" i="5" s="1"/>
  <c r="R109" i="5" s="1"/>
  <c r="R110" i="5" s="1"/>
  <c r="R111" i="5" s="1"/>
  <c r="R112" i="5" s="1"/>
  <c r="R113" i="5" s="1"/>
  <c r="R114" i="5" s="1"/>
  <c r="R115" i="5" s="1"/>
  <c r="R116" i="5" s="1"/>
  <c r="R117" i="5" s="1"/>
  <c r="R118" i="5" s="1"/>
  <c r="R119" i="5" s="1"/>
  <c r="R120" i="5" s="1"/>
  <c r="R121" i="5" s="1"/>
  <c r="R122" i="5" s="1"/>
  <c r="R123" i="5" s="1"/>
  <c r="R124" i="5" s="1"/>
  <c r="R125" i="5" s="1"/>
  <c r="R126" i="5" s="1"/>
  <c r="R127" i="5" s="1"/>
  <c r="R128" i="5" s="1"/>
  <c r="R129" i="5" s="1"/>
  <c r="R130" i="5" s="1"/>
  <c r="R131" i="5" s="1"/>
  <c r="R132" i="5" s="1"/>
  <c r="R133" i="5" s="1"/>
  <c r="R134" i="5" s="1"/>
  <c r="R135" i="5" s="1"/>
  <c r="R136" i="5" s="1"/>
  <c r="R137" i="5" s="1"/>
  <c r="R138" i="5" s="1"/>
  <c r="R139" i="5" s="1"/>
  <c r="R140" i="5" s="1"/>
  <c r="R141" i="5" s="1"/>
  <c r="R142" i="5" s="1"/>
  <c r="R143" i="5" s="1"/>
  <c r="R144" i="5" s="1"/>
  <c r="R145" i="5" s="1"/>
  <c r="R146" i="5" s="1"/>
  <c r="R147" i="5" s="1"/>
  <c r="R148" i="5" s="1"/>
  <c r="R149" i="5" s="1"/>
  <c r="R150" i="5" s="1"/>
  <c r="R151" i="5" s="1"/>
  <c r="R152" i="5" s="1"/>
  <c r="R153" i="5" s="1"/>
  <c r="R154" i="5" s="1"/>
  <c r="R155" i="5" s="1"/>
  <c r="R156" i="5" s="1"/>
  <c r="R157" i="5" s="1"/>
  <c r="R158" i="5" s="1"/>
  <c r="R159" i="5" s="1"/>
  <c r="R160" i="5" s="1"/>
  <c r="R161" i="5" s="1"/>
  <c r="R162" i="5" s="1"/>
  <c r="R163" i="5" s="1"/>
  <c r="R164" i="5" s="1"/>
  <c r="R165" i="5" s="1"/>
  <c r="R166" i="5" s="1"/>
  <c r="R167" i="5" s="1"/>
  <c r="R168" i="5" s="1"/>
  <c r="R169" i="5" s="1"/>
  <c r="R170" i="5" s="1"/>
  <c r="R171" i="5" s="1"/>
  <c r="R172" i="5" s="1"/>
  <c r="R173" i="5" s="1"/>
  <c r="R174" i="5" s="1"/>
  <c r="R175" i="5" s="1"/>
  <c r="R176" i="5" s="1"/>
  <c r="R177" i="5" s="1"/>
  <c r="R178" i="5" s="1"/>
  <c r="R179" i="5" s="1"/>
  <c r="R180" i="5" s="1"/>
  <c r="R181" i="5" s="1"/>
  <c r="R182" i="5" s="1"/>
  <c r="R183" i="5" s="1"/>
  <c r="R184" i="5" s="1"/>
  <c r="R185" i="5" s="1"/>
  <c r="R186" i="5" s="1"/>
  <c r="R187" i="5" s="1"/>
  <c r="R188" i="5" s="1"/>
  <c r="R189" i="5" s="1"/>
  <c r="R190" i="5" s="1"/>
  <c r="R191" i="5" s="1"/>
  <c r="R192" i="5" s="1"/>
  <c r="R193" i="5" s="1"/>
  <c r="R194" i="5" s="1"/>
  <c r="R195" i="5" s="1"/>
  <c r="R196" i="5" s="1"/>
  <c r="R197" i="5" s="1"/>
  <c r="R198" i="5" s="1"/>
  <c r="R199" i="5" s="1"/>
  <c r="R200" i="5" s="1"/>
  <c r="R201" i="5" s="1"/>
  <c r="R202" i="5" s="1"/>
  <c r="R203" i="5" s="1"/>
  <c r="R204" i="5" s="1"/>
  <c r="R205" i="5" s="1"/>
  <c r="R206" i="5" s="1"/>
  <c r="R207" i="5" s="1"/>
  <c r="R208" i="5" s="1"/>
  <c r="R209" i="5" s="1"/>
  <c r="R210" i="5" s="1"/>
  <c r="R211" i="5" s="1"/>
  <c r="R212" i="5" s="1"/>
  <c r="R213" i="5" s="1"/>
  <c r="R214" i="5" s="1"/>
  <c r="R215" i="5" s="1"/>
  <c r="R216" i="5" s="1"/>
  <c r="R217" i="5" s="1"/>
  <c r="R218" i="5" s="1"/>
  <c r="R219" i="5" s="1"/>
  <c r="R220" i="5" s="1"/>
  <c r="R221" i="5" s="1"/>
  <c r="R222" i="5" s="1"/>
  <c r="R223" i="5" s="1"/>
  <c r="R224" i="5" s="1"/>
  <c r="R225" i="5" s="1"/>
  <c r="R226" i="5" s="1"/>
  <c r="R227" i="5" s="1"/>
  <c r="R228" i="5" s="1"/>
  <c r="R229" i="5" s="1"/>
  <c r="R230" i="5" s="1"/>
  <c r="R231" i="5" s="1"/>
  <c r="R232" i="5" s="1"/>
  <c r="R233" i="5" s="1"/>
  <c r="R234" i="5" s="1"/>
  <c r="R235" i="5" s="1"/>
  <c r="R236" i="5" s="1"/>
  <c r="R237" i="5" s="1"/>
  <c r="R238" i="5" s="1"/>
  <c r="R239" i="5" s="1"/>
  <c r="R240" i="5" s="1"/>
  <c r="R241" i="5" s="1"/>
  <c r="R242" i="5" s="1"/>
  <c r="R243" i="5" s="1"/>
  <c r="R244" i="5" s="1"/>
  <c r="R245" i="5" s="1"/>
  <c r="R246" i="5" s="1"/>
  <c r="R247" i="5" s="1"/>
  <c r="R248" i="5" s="1"/>
  <c r="R249" i="5" s="1"/>
  <c r="R250" i="5" s="1"/>
  <c r="R251" i="5" s="1"/>
  <c r="R252" i="5" s="1"/>
  <c r="R253" i="5" s="1"/>
  <c r="R254" i="5" s="1"/>
  <c r="R255" i="5" s="1"/>
  <c r="R256" i="5" s="1"/>
  <c r="R257" i="5" s="1"/>
  <c r="R258" i="5" s="1"/>
  <c r="R259" i="5" s="1"/>
  <c r="R260" i="5" s="1"/>
  <c r="R261" i="5" s="1"/>
  <c r="R262" i="5" s="1"/>
  <c r="R263" i="5" s="1"/>
  <c r="R264" i="5" s="1"/>
  <c r="R265" i="5" s="1"/>
  <c r="R266" i="5" s="1"/>
  <c r="R267" i="5" s="1"/>
  <c r="R268" i="5" s="1"/>
  <c r="R269" i="5" s="1"/>
  <c r="R270" i="5" s="1"/>
  <c r="R271" i="5" s="1"/>
  <c r="R272" i="5" s="1"/>
  <c r="R273" i="5" s="1"/>
  <c r="R274" i="5" s="1"/>
  <c r="R275" i="5" s="1"/>
  <c r="R276" i="5" s="1"/>
  <c r="R277" i="5" s="1"/>
  <c r="R278" i="5" s="1"/>
  <c r="R279" i="5" s="1"/>
  <c r="R280" i="5" s="1"/>
  <c r="R281" i="5" s="1"/>
  <c r="R282" i="5" s="1"/>
  <c r="R283" i="5" s="1"/>
  <c r="R284" i="5" s="1"/>
  <c r="R285" i="5" s="1"/>
  <c r="R286" i="5" s="1"/>
  <c r="R287" i="5" s="1"/>
  <c r="R288" i="5" s="1"/>
  <c r="R289" i="5" s="1"/>
  <c r="R290" i="5" s="1"/>
  <c r="R291" i="5" s="1"/>
  <c r="R292" i="5" s="1"/>
  <c r="R293" i="5" s="1"/>
  <c r="R294" i="5" s="1"/>
  <c r="R295" i="5" s="1"/>
  <c r="R296" i="5" s="1"/>
  <c r="R297" i="5" s="1"/>
  <c r="R298" i="5" s="1"/>
  <c r="R299" i="5" s="1"/>
  <c r="R300" i="5" s="1"/>
  <c r="R301" i="5" s="1"/>
  <c r="R302" i="5" s="1"/>
  <c r="R303" i="5" s="1"/>
  <c r="R304" i="5" s="1"/>
  <c r="R305" i="5" s="1"/>
  <c r="R306" i="5" s="1"/>
  <c r="R307" i="5" s="1"/>
  <c r="R308" i="5" s="1"/>
  <c r="R309" i="5" s="1"/>
  <c r="R310" i="5" s="1"/>
  <c r="R311" i="5" s="1"/>
  <c r="R312" i="5" s="1"/>
  <c r="R313" i="5" s="1"/>
  <c r="R314" i="5" s="1"/>
  <c r="R315" i="5" s="1"/>
  <c r="R316" i="5" s="1"/>
  <c r="R317" i="5" s="1"/>
  <c r="R318" i="5" s="1"/>
  <c r="R319" i="5" s="1"/>
  <c r="R320" i="5" s="1"/>
  <c r="R321" i="5" s="1"/>
  <c r="R322" i="5" s="1"/>
  <c r="R323" i="5" s="1"/>
  <c r="R324" i="5" s="1"/>
  <c r="R325" i="5" s="1"/>
  <c r="R326" i="5" s="1"/>
  <c r="R327" i="5" s="1"/>
  <c r="R328" i="5" s="1"/>
  <c r="R329" i="5" s="1"/>
  <c r="R330" i="5" s="1"/>
  <c r="R331" i="5" s="1"/>
  <c r="R332" i="5" s="1"/>
  <c r="R333" i="5" s="1"/>
  <c r="R334" i="5" s="1"/>
  <c r="J36" i="5"/>
  <c r="J37" i="5" s="1"/>
  <c r="J38" i="5" s="1"/>
  <c r="J39" i="5" s="1"/>
  <c r="J40" i="5" s="1"/>
  <c r="J41" i="5" s="1"/>
  <c r="J42" i="5" s="1"/>
  <c r="J43" i="5" s="1"/>
  <c r="J44" i="5" s="1"/>
  <c r="J45" i="5" s="1"/>
  <c r="J46" i="5" s="1"/>
  <c r="J47" i="5" s="1"/>
  <c r="J48" i="5" s="1"/>
  <c r="J49" i="5" s="1"/>
  <c r="J50" i="5" s="1"/>
  <c r="J51" i="5" s="1"/>
  <c r="J52" i="5" s="1"/>
  <c r="J53" i="5" s="1"/>
  <c r="J54" i="5" s="1"/>
  <c r="J55" i="5" s="1"/>
  <c r="J56" i="5" s="1"/>
  <c r="J57" i="5" s="1"/>
  <c r="J58" i="5" s="1"/>
  <c r="J59" i="5" s="1"/>
  <c r="J60" i="5" s="1"/>
  <c r="J61" i="5" s="1"/>
  <c r="J62" i="5" s="1"/>
  <c r="J63" i="5" s="1"/>
  <c r="J64" i="5" s="1"/>
  <c r="J65" i="5" s="1"/>
  <c r="J66" i="5" s="1"/>
  <c r="J67" i="5" s="1"/>
  <c r="J68" i="5" s="1"/>
  <c r="J69" i="5" s="1"/>
  <c r="J70" i="5" s="1"/>
  <c r="J71" i="5" s="1"/>
  <c r="J72" i="5" s="1"/>
  <c r="J73" i="5" s="1"/>
  <c r="J74" i="5" s="1"/>
  <c r="J75" i="5" s="1"/>
  <c r="J76" i="5" s="1"/>
  <c r="J77" i="5" s="1"/>
  <c r="J78" i="5" s="1"/>
  <c r="J79" i="5" s="1"/>
  <c r="J80" i="5" s="1"/>
  <c r="J81" i="5" s="1"/>
  <c r="J82" i="5" s="1"/>
  <c r="J83" i="5" s="1"/>
  <c r="J84" i="5" s="1"/>
  <c r="J85" i="5" s="1"/>
  <c r="J86" i="5" s="1"/>
  <c r="J87" i="5" s="1"/>
  <c r="J88" i="5" s="1"/>
  <c r="J89" i="5" s="1"/>
  <c r="J90" i="5" s="1"/>
  <c r="J91" i="5" s="1"/>
  <c r="J92" i="5" s="1"/>
  <c r="J93" i="5" s="1"/>
  <c r="J94" i="5" s="1"/>
  <c r="J95" i="5" s="1"/>
  <c r="J96" i="5" s="1"/>
  <c r="J97" i="5" s="1"/>
  <c r="J98" i="5" s="1"/>
  <c r="J99" i="5" s="1"/>
  <c r="J100" i="5" s="1"/>
  <c r="J101" i="5" s="1"/>
  <c r="J102" i="5" s="1"/>
  <c r="J103" i="5" s="1"/>
  <c r="J104" i="5" s="1"/>
  <c r="J105" i="5" s="1"/>
  <c r="J106" i="5" s="1"/>
  <c r="J107" i="5" s="1"/>
  <c r="J108" i="5" s="1"/>
  <c r="J109" i="5" s="1"/>
  <c r="J110" i="5" s="1"/>
  <c r="J111" i="5" s="1"/>
  <c r="J112" i="5" s="1"/>
  <c r="J113" i="5" s="1"/>
  <c r="J114" i="5" s="1"/>
  <c r="J115" i="5" s="1"/>
  <c r="J116" i="5" s="1"/>
  <c r="J117" i="5" s="1"/>
  <c r="J118" i="5" s="1"/>
  <c r="J119" i="5" s="1"/>
  <c r="J120" i="5" s="1"/>
  <c r="J121" i="5" s="1"/>
  <c r="J122" i="5" s="1"/>
  <c r="J123" i="5" s="1"/>
  <c r="J124" i="5" s="1"/>
  <c r="J125" i="5" s="1"/>
  <c r="J126" i="5" s="1"/>
  <c r="J127" i="5" s="1"/>
  <c r="J128" i="5" s="1"/>
  <c r="J129" i="5" s="1"/>
  <c r="J130" i="5" s="1"/>
  <c r="J131" i="5" s="1"/>
  <c r="J132" i="5" s="1"/>
  <c r="J133" i="5" s="1"/>
  <c r="J134" i="5" s="1"/>
  <c r="J135" i="5" s="1"/>
  <c r="J136" i="5" s="1"/>
  <c r="J137" i="5" s="1"/>
  <c r="J138" i="5" s="1"/>
  <c r="J139" i="5" s="1"/>
  <c r="J140" i="5" s="1"/>
  <c r="J141" i="5" s="1"/>
  <c r="J142" i="5" s="1"/>
  <c r="J143" i="5" s="1"/>
  <c r="J144" i="5" s="1"/>
  <c r="J145" i="5" s="1"/>
  <c r="J146" i="5" s="1"/>
  <c r="J147" i="5" s="1"/>
  <c r="J148" i="5" s="1"/>
  <c r="J149" i="5" s="1"/>
  <c r="J150" i="5" s="1"/>
  <c r="J151" i="5" s="1"/>
  <c r="J152" i="5" s="1"/>
  <c r="J153" i="5" s="1"/>
  <c r="J154" i="5" s="1"/>
  <c r="J155" i="5" s="1"/>
  <c r="J156" i="5" s="1"/>
  <c r="J157" i="5" s="1"/>
  <c r="J158" i="5" s="1"/>
  <c r="J159" i="5" s="1"/>
  <c r="J160" i="5" s="1"/>
  <c r="J161" i="5" s="1"/>
  <c r="J162" i="5" s="1"/>
  <c r="J163" i="5" s="1"/>
  <c r="J164" i="5" s="1"/>
  <c r="J165" i="5" s="1"/>
  <c r="J166" i="5" s="1"/>
  <c r="J167" i="5" s="1"/>
  <c r="J168" i="5" s="1"/>
  <c r="J169" i="5" s="1"/>
  <c r="J170" i="5" s="1"/>
  <c r="J171" i="5" s="1"/>
  <c r="J172" i="5" s="1"/>
  <c r="J173" i="5" s="1"/>
  <c r="J174" i="5" s="1"/>
  <c r="J175" i="5" s="1"/>
  <c r="J176" i="5" s="1"/>
  <c r="J177" i="5" s="1"/>
  <c r="J178" i="5" s="1"/>
  <c r="J179" i="5" s="1"/>
  <c r="J180" i="5" s="1"/>
  <c r="J181" i="5" s="1"/>
  <c r="J182" i="5" s="1"/>
  <c r="J183" i="5" s="1"/>
  <c r="J184" i="5" s="1"/>
  <c r="J185" i="5" s="1"/>
  <c r="J186" i="5" s="1"/>
  <c r="J187" i="5" s="1"/>
  <c r="J188" i="5" s="1"/>
  <c r="J189" i="5" s="1"/>
  <c r="J190" i="5" s="1"/>
  <c r="J191" i="5" s="1"/>
  <c r="J192" i="5" s="1"/>
  <c r="J193" i="5" s="1"/>
  <c r="J194" i="5" s="1"/>
  <c r="J195" i="5" s="1"/>
  <c r="J196" i="5" s="1"/>
  <c r="J197" i="5" s="1"/>
  <c r="J198" i="5" s="1"/>
  <c r="J199" i="5" s="1"/>
  <c r="J200" i="5" s="1"/>
  <c r="J201" i="5" s="1"/>
  <c r="J202" i="5" s="1"/>
  <c r="J203" i="5" s="1"/>
  <c r="J204" i="5" s="1"/>
  <c r="J205" i="5" s="1"/>
  <c r="J206" i="5" s="1"/>
  <c r="J207" i="5" s="1"/>
  <c r="J208" i="5" s="1"/>
  <c r="J209" i="5" s="1"/>
  <c r="J210" i="5" s="1"/>
  <c r="J211" i="5" s="1"/>
  <c r="J212" i="5" s="1"/>
  <c r="J213" i="5" s="1"/>
  <c r="J214" i="5" s="1"/>
  <c r="J215" i="5" s="1"/>
  <c r="J216" i="5" s="1"/>
  <c r="J217" i="5" s="1"/>
  <c r="J218" i="5" s="1"/>
  <c r="J219" i="5" s="1"/>
  <c r="J220" i="5" s="1"/>
  <c r="J221" i="5" s="1"/>
  <c r="J222" i="5" s="1"/>
  <c r="J223" i="5" s="1"/>
  <c r="J224" i="5" s="1"/>
  <c r="J225" i="5" s="1"/>
  <c r="J226" i="5" s="1"/>
  <c r="J227" i="5" s="1"/>
  <c r="J228" i="5" s="1"/>
  <c r="J229" i="5" s="1"/>
  <c r="J230" i="5" s="1"/>
  <c r="J231" i="5" s="1"/>
  <c r="J232" i="5" s="1"/>
  <c r="J233" i="5" s="1"/>
  <c r="J234" i="5" s="1"/>
  <c r="J235" i="5" s="1"/>
  <c r="J236" i="5" s="1"/>
  <c r="J237" i="5" s="1"/>
  <c r="J238" i="5" s="1"/>
  <c r="J239" i="5" s="1"/>
  <c r="J240" i="5" s="1"/>
  <c r="J241" i="5" s="1"/>
  <c r="J242" i="5" s="1"/>
  <c r="J243" i="5" s="1"/>
  <c r="J244" i="5" s="1"/>
  <c r="J245" i="5" s="1"/>
  <c r="J246" i="5" s="1"/>
  <c r="J247" i="5" s="1"/>
  <c r="J248" i="5" s="1"/>
  <c r="J249" i="5" s="1"/>
  <c r="J250" i="5" s="1"/>
  <c r="J251" i="5" s="1"/>
  <c r="J252" i="5" s="1"/>
  <c r="J253" i="5" s="1"/>
  <c r="J254" i="5" s="1"/>
  <c r="J255" i="5" s="1"/>
  <c r="J256" i="5" s="1"/>
  <c r="J257" i="5" s="1"/>
  <c r="J258" i="5" s="1"/>
  <c r="J259" i="5" s="1"/>
  <c r="J260" i="5" s="1"/>
  <c r="J261" i="5" s="1"/>
  <c r="J262" i="5" s="1"/>
  <c r="J263" i="5" s="1"/>
  <c r="J264" i="5" s="1"/>
  <c r="J265" i="5" s="1"/>
  <c r="J266" i="5" s="1"/>
  <c r="J267" i="5" s="1"/>
  <c r="J268" i="5" s="1"/>
  <c r="J269" i="5" s="1"/>
  <c r="J270" i="5" s="1"/>
  <c r="J271" i="5" s="1"/>
  <c r="J272" i="5" s="1"/>
  <c r="J273" i="5" s="1"/>
  <c r="J274" i="5" s="1"/>
  <c r="J275" i="5" s="1"/>
  <c r="J276" i="5" s="1"/>
  <c r="J277" i="5" s="1"/>
  <c r="J278" i="5" s="1"/>
  <c r="J279" i="5" s="1"/>
  <c r="J280" i="5" s="1"/>
  <c r="J281" i="5" s="1"/>
  <c r="J282" i="5" s="1"/>
  <c r="J283" i="5" s="1"/>
  <c r="J284" i="5" s="1"/>
  <c r="J285" i="5" s="1"/>
  <c r="J286" i="5" s="1"/>
  <c r="J287" i="5" s="1"/>
  <c r="J288" i="5" s="1"/>
  <c r="J289" i="5" s="1"/>
  <c r="J290" i="5" s="1"/>
  <c r="J291" i="5" s="1"/>
  <c r="J292" i="5" s="1"/>
  <c r="J293" i="5" s="1"/>
  <c r="J294" i="5" s="1"/>
  <c r="J295" i="5" s="1"/>
  <c r="J296" i="5" s="1"/>
  <c r="J297" i="5" s="1"/>
  <c r="J298" i="5" s="1"/>
  <c r="J299" i="5" s="1"/>
  <c r="J300" i="5" s="1"/>
  <c r="J301" i="5" s="1"/>
  <c r="J302" i="5" s="1"/>
  <c r="J303" i="5" s="1"/>
  <c r="J304" i="5" s="1"/>
  <c r="J305" i="5" s="1"/>
  <c r="J306" i="5" s="1"/>
  <c r="J307" i="5" s="1"/>
  <c r="J308" i="5" s="1"/>
  <c r="J309" i="5" s="1"/>
  <c r="J310" i="5" s="1"/>
  <c r="J311" i="5" s="1"/>
  <c r="J312" i="5" s="1"/>
  <c r="J313" i="5" s="1"/>
  <c r="J314" i="5" s="1"/>
  <c r="J315" i="5" s="1"/>
  <c r="J316" i="5" s="1"/>
  <c r="J317" i="5" s="1"/>
  <c r="J318" i="5" s="1"/>
  <c r="J319" i="5" s="1"/>
  <c r="J320" i="5" s="1"/>
  <c r="J321" i="5" s="1"/>
  <c r="J322" i="5" s="1"/>
  <c r="J323" i="5" s="1"/>
  <c r="J324" i="5" s="1"/>
  <c r="J325" i="5" s="1"/>
  <c r="J326" i="5" s="1"/>
  <c r="J327" i="5" s="1"/>
  <c r="J328" i="5" s="1"/>
  <c r="J329" i="5" s="1"/>
  <c r="J330" i="5" s="1"/>
  <c r="J331" i="5" s="1"/>
  <c r="J332" i="5" s="1"/>
  <c r="J333" i="5" s="1"/>
  <c r="J334" i="5" s="1"/>
  <c r="B36" i="5"/>
  <c r="B37" i="5" s="1"/>
  <c r="B38" i="5" s="1"/>
  <c r="B39" i="5" s="1"/>
  <c r="B40" i="5" s="1"/>
  <c r="B41" i="5" s="1"/>
  <c r="B42" i="5" s="1"/>
  <c r="B43" i="5" s="1"/>
  <c r="B44" i="5" s="1"/>
  <c r="B45" i="5" s="1"/>
  <c r="B46" i="5" s="1"/>
  <c r="B47" i="5" s="1"/>
  <c r="B48" i="5" s="1"/>
  <c r="B49" i="5" s="1"/>
  <c r="B50" i="5" s="1"/>
  <c r="B51" i="5" s="1"/>
  <c r="B52" i="5" s="1"/>
  <c r="B53" i="5" s="1"/>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B78" i="5" s="1"/>
  <c r="B79" i="5" s="1"/>
  <c r="B80" i="5" s="1"/>
  <c r="B81" i="5" s="1"/>
  <c r="B82" i="5" s="1"/>
  <c r="B83" i="5" s="1"/>
  <c r="B84" i="5" s="1"/>
  <c r="B85" i="5" s="1"/>
  <c r="B86" i="5" s="1"/>
  <c r="B87" i="5" s="1"/>
  <c r="B88" i="5" s="1"/>
  <c r="B89" i="5" s="1"/>
  <c r="B90" i="5" s="1"/>
  <c r="B91" i="5" s="1"/>
  <c r="B92" i="5" s="1"/>
  <c r="B93" i="5" s="1"/>
  <c r="B94" i="5" s="1"/>
  <c r="B95" i="5" s="1"/>
  <c r="B96" i="5" s="1"/>
  <c r="B97" i="5" s="1"/>
  <c r="B98" i="5" s="1"/>
  <c r="B99" i="5" s="1"/>
  <c r="B100" i="5" s="1"/>
  <c r="B101" i="5" s="1"/>
  <c r="B102" i="5" s="1"/>
  <c r="B103" i="5" s="1"/>
  <c r="B104" i="5" s="1"/>
  <c r="B105" i="5" s="1"/>
  <c r="B106" i="5" s="1"/>
  <c r="B107" i="5" s="1"/>
  <c r="B108" i="5" s="1"/>
  <c r="B109" i="5" s="1"/>
  <c r="B110" i="5" s="1"/>
  <c r="B111" i="5" s="1"/>
  <c r="B112" i="5" s="1"/>
  <c r="B113" i="5" s="1"/>
  <c r="B114" i="5" s="1"/>
  <c r="B115" i="5" s="1"/>
  <c r="B116" i="5" s="1"/>
  <c r="B117" i="5" s="1"/>
  <c r="B118" i="5" s="1"/>
  <c r="B119" i="5" s="1"/>
  <c r="B120" i="5" s="1"/>
  <c r="B121" i="5" s="1"/>
  <c r="B122" i="5" s="1"/>
  <c r="B123" i="5" s="1"/>
  <c r="B124" i="5" s="1"/>
  <c r="B125" i="5" s="1"/>
  <c r="B126" i="5" s="1"/>
  <c r="B127" i="5" s="1"/>
  <c r="B128" i="5" s="1"/>
  <c r="B129" i="5" s="1"/>
  <c r="B130" i="5" s="1"/>
  <c r="B131" i="5" s="1"/>
  <c r="B132" i="5" s="1"/>
  <c r="B133" i="5" s="1"/>
  <c r="B134" i="5" s="1"/>
  <c r="B135" i="5" s="1"/>
  <c r="B136" i="5" s="1"/>
  <c r="B137" i="5" s="1"/>
  <c r="B138" i="5" s="1"/>
  <c r="B139" i="5" s="1"/>
  <c r="B140" i="5" s="1"/>
  <c r="B141" i="5" s="1"/>
  <c r="B142" i="5" s="1"/>
  <c r="B143" i="5" s="1"/>
  <c r="B144" i="5" s="1"/>
  <c r="B145" i="5" s="1"/>
  <c r="B146" i="5" s="1"/>
  <c r="B147" i="5" s="1"/>
  <c r="B148" i="5" s="1"/>
  <c r="B149" i="5" s="1"/>
  <c r="B150" i="5" s="1"/>
  <c r="B151" i="5" s="1"/>
  <c r="B152" i="5" s="1"/>
  <c r="B153" i="5" s="1"/>
  <c r="B154" i="5" s="1"/>
  <c r="B155" i="5" s="1"/>
  <c r="B156" i="5" s="1"/>
  <c r="B157" i="5" s="1"/>
  <c r="B158" i="5" s="1"/>
  <c r="B159" i="5" s="1"/>
  <c r="B160" i="5" s="1"/>
  <c r="B161" i="5" s="1"/>
  <c r="B162" i="5" s="1"/>
  <c r="B163" i="5" s="1"/>
  <c r="B164" i="5" s="1"/>
  <c r="B165" i="5" s="1"/>
  <c r="B166" i="5" s="1"/>
  <c r="B167" i="5" s="1"/>
  <c r="B168" i="5" s="1"/>
  <c r="B169" i="5" s="1"/>
  <c r="B170" i="5" s="1"/>
  <c r="B171" i="5" s="1"/>
  <c r="B172" i="5" s="1"/>
  <c r="B173" i="5" s="1"/>
  <c r="B174" i="5" s="1"/>
  <c r="B175" i="5" s="1"/>
  <c r="B176" i="5" s="1"/>
  <c r="B177" i="5" s="1"/>
  <c r="B178" i="5" s="1"/>
  <c r="B179" i="5" s="1"/>
  <c r="B180" i="5" s="1"/>
  <c r="B181" i="5" s="1"/>
  <c r="B182" i="5" s="1"/>
  <c r="B183" i="5" s="1"/>
  <c r="B184" i="5" s="1"/>
  <c r="B185" i="5" s="1"/>
  <c r="B186" i="5" s="1"/>
  <c r="B187" i="5" s="1"/>
  <c r="B188" i="5" s="1"/>
  <c r="B189" i="5" s="1"/>
  <c r="B190" i="5" s="1"/>
  <c r="B191" i="5" s="1"/>
  <c r="B192" i="5" s="1"/>
  <c r="B193" i="5" s="1"/>
  <c r="B194" i="5" s="1"/>
  <c r="B195" i="5" s="1"/>
  <c r="B196" i="5" s="1"/>
  <c r="B197" i="5" s="1"/>
  <c r="B198" i="5" s="1"/>
  <c r="B199" i="5" s="1"/>
  <c r="B200" i="5" s="1"/>
  <c r="B201" i="5" s="1"/>
  <c r="B202" i="5" s="1"/>
  <c r="B203" i="5" s="1"/>
  <c r="B204" i="5" s="1"/>
  <c r="B205" i="5" s="1"/>
  <c r="B206" i="5" s="1"/>
  <c r="B207" i="5" s="1"/>
  <c r="B208" i="5" s="1"/>
  <c r="B209" i="5" s="1"/>
  <c r="B210" i="5" s="1"/>
  <c r="B211" i="5" s="1"/>
  <c r="B212" i="5" s="1"/>
  <c r="B213" i="5" s="1"/>
  <c r="B214" i="5" s="1"/>
  <c r="B215" i="5" s="1"/>
  <c r="B216" i="5" s="1"/>
  <c r="B217" i="5" s="1"/>
  <c r="B218" i="5" s="1"/>
  <c r="B219" i="5" s="1"/>
  <c r="B220" i="5" s="1"/>
  <c r="B221" i="5" s="1"/>
  <c r="B222" i="5" s="1"/>
  <c r="B223" i="5" s="1"/>
  <c r="B224" i="5" s="1"/>
  <c r="B225" i="5" s="1"/>
  <c r="B226" i="5" s="1"/>
  <c r="B227" i="5" s="1"/>
  <c r="B228" i="5" s="1"/>
  <c r="B229" i="5" s="1"/>
  <c r="B230" i="5" s="1"/>
  <c r="B231" i="5" s="1"/>
  <c r="B232" i="5" s="1"/>
  <c r="B233" i="5" s="1"/>
  <c r="B234" i="5" s="1"/>
  <c r="B235" i="5" s="1"/>
  <c r="B236" i="5" s="1"/>
  <c r="B237" i="5" s="1"/>
  <c r="B238" i="5" s="1"/>
  <c r="B239" i="5" s="1"/>
  <c r="B240" i="5" s="1"/>
  <c r="B241" i="5" s="1"/>
  <c r="B242" i="5" s="1"/>
  <c r="B243" i="5" s="1"/>
  <c r="B244" i="5" s="1"/>
  <c r="B245" i="5" s="1"/>
  <c r="B246" i="5" s="1"/>
  <c r="B247" i="5" s="1"/>
  <c r="B248" i="5" s="1"/>
  <c r="B249" i="5" s="1"/>
  <c r="B250" i="5" s="1"/>
  <c r="B251" i="5" s="1"/>
  <c r="B252" i="5" s="1"/>
  <c r="B253" i="5" s="1"/>
  <c r="B254" i="5" s="1"/>
  <c r="B255" i="5" s="1"/>
  <c r="B256" i="5" s="1"/>
  <c r="B257" i="5" s="1"/>
  <c r="B258" i="5" s="1"/>
  <c r="B259" i="5" s="1"/>
  <c r="B260" i="5" s="1"/>
  <c r="B261" i="5" s="1"/>
  <c r="B262" i="5" s="1"/>
  <c r="B263" i="5" s="1"/>
  <c r="B264" i="5" s="1"/>
  <c r="B265" i="5" s="1"/>
  <c r="B266" i="5" s="1"/>
  <c r="B267" i="5" s="1"/>
  <c r="B268" i="5" s="1"/>
  <c r="B269" i="5" s="1"/>
  <c r="B270" i="5" s="1"/>
  <c r="B271" i="5" s="1"/>
  <c r="B272" i="5" s="1"/>
  <c r="B273" i="5" s="1"/>
  <c r="B274" i="5" s="1"/>
  <c r="B275" i="5" s="1"/>
  <c r="B276" i="5" s="1"/>
  <c r="B277" i="5" s="1"/>
  <c r="B278" i="5" s="1"/>
  <c r="B279" i="5" s="1"/>
  <c r="B280" i="5" s="1"/>
  <c r="B281" i="5" s="1"/>
  <c r="B282" i="5" s="1"/>
  <c r="B283" i="5" s="1"/>
  <c r="B284" i="5" s="1"/>
  <c r="B285" i="5" s="1"/>
  <c r="B286" i="5" s="1"/>
  <c r="B287" i="5" s="1"/>
  <c r="B288" i="5" s="1"/>
  <c r="B289" i="5" s="1"/>
  <c r="B290" i="5" s="1"/>
  <c r="B291" i="5" s="1"/>
  <c r="B292" i="5" s="1"/>
  <c r="B293" i="5" s="1"/>
  <c r="B294" i="5" s="1"/>
  <c r="B295" i="5" s="1"/>
  <c r="B296" i="5" s="1"/>
  <c r="B297" i="5" s="1"/>
  <c r="B298" i="5" s="1"/>
  <c r="B299" i="5" s="1"/>
  <c r="B300" i="5" s="1"/>
  <c r="B301" i="5" s="1"/>
  <c r="B302" i="5" s="1"/>
  <c r="B303" i="5" s="1"/>
  <c r="B304" i="5" s="1"/>
  <c r="B305" i="5" s="1"/>
  <c r="B306" i="5" s="1"/>
  <c r="B307" i="5" s="1"/>
  <c r="B308" i="5" s="1"/>
  <c r="B309" i="5" s="1"/>
  <c r="B310" i="5" s="1"/>
  <c r="B311" i="5" s="1"/>
  <c r="B312" i="5" s="1"/>
  <c r="B313" i="5" s="1"/>
  <c r="B314" i="5" s="1"/>
  <c r="B315" i="5" s="1"/>
  <c r="B316" i="5" s="1"/>
  <c r="B317" i="5" s="1"/>
  <c r="B318" i="5" s="1"/>
  <c r="B319" i="5" s="1"/>
  <c r="B320" i="5" s="1"/>
  <c r="B321" i="5" s="1"/>
  <c r="B322" i="5" s="1"/>
  <c r="B323" i="5" s="1"/>
  <c r="B324" i="5" s="1"/>
  <c r="B325" i="5" s="1"/>
  <c r="B326" i="5" s="1"/>
  <c r="B327" i="5" s="1"/>
  <c r="B328" i="5" s="1"/>
  <c r="B329" i="5" s="1"/>
  <c r="B330" i="5" s="1"/>
  <c r="B331" i="5" s="1"/>
  <c r="B332" i="5" s="1"/>
  <c r="B333" i="5" s="1"/>
  <c r="B334" i="5" s="1"/>
  <c r="S23" i="5"/>
  <c r="K23" i="5"/>
  <c r="C23" i="5"/>
  <c r="S20" i="5"/>
  <c r="T20" i="5" s="1"/>
  <c r="K20" i="5"/>
  <c r="L20" i="5" s="1"/>
  <c r="C20" i="5"/>
  <c r="D20" i="5" s="1"/>
  <c r="S19" i="5"/>
  <c r="T19" i="5" s="1"/>
  <c r="K19" i="5"/>
  <c r="L19" i="5" s="1"/>
  <c r="N21" i="5" s="1"/>
  <c r="C19" i="5"/>
  <c r="W11" i="5"/>
  <c r="O11" i="5"/>
  <c r="G11" i="5"/>
  <c r="W9" i="5"/>
  <c r="O9" i="5"/>
  <c r="G9" i="5"/>
  <c r="G20" i="7" l="1"/>
  <c r="K20" i="7" s="1"/>
  <c r="CX30" i="5"/>
  <c r="CZ43" i="5"/>
  <c r="CY29" i="5"/>
  <c r="DV30" i="5"/>
  <c r="DW29" i="5"/>
  <c r="CH30" i="5"/>
  <c r="CJ43" i="5"/>
  <c r="CI29" i="5"/>
  <c r="H11" i="12"/>
  <c r="ED30" i="5"/>
  <c r="EE29" i="5"/>
  <c r="CP30" i="5"/>
  <c r="CR43" i="5"/>
  <c r="BH43" i="5"/>
  <c r="BH44" i="5"/>
  <c r="BH42" i="5"/>
  <c r="FB30" i="5"/>
  <c r="FC29" i="5"/>
  <c r="ET30" i="5"/>
  <c r="EU29" i="5"/>
  <c r="BX43" i="5"/>
  <c r="BX44" i="5"/>
  <c r="BX41" i="5"/>
  <c r="BX42" i="5"/>
  <c r="BX39" i="5"/>
  <c r="BX40" i="5"/>
  <c r="BP42" i="5"/>
  <c r="BP43" i="5"/>
  <c r="BP40" i="5"/>
  <c r="BP41" i="5"/>
  <c r="BP38" i="5"/>
  <c r="BP39" i="5"/>
  <c r="BH40" i="5"/>
  <c r="BH41" i="5"/>
  <c r="BH38" i="5"/>
  <c r="BH39" i="5"/>
  <c r="AZ42" i="5"/>
  <c r="AZ43" i="5"/>
  <c r="AZ40" i="5"/>
  <c r="AZ41" i="5"/>
  <c r="AZ38" i="5"/>
  <c r="AZ39" i="5"/>
  <c r="AR42" i="5"/>
  <c r="AR43" i="5"/>
  <c r="AR40" i="5"/>
  <c r="AR41" i="5"/>
  <c r="AB40" i="5"/>
  <c r="AB41" i="5"/>
  <c r="AB38" i="5"/>
  <c r="AB39" i="5"/>
  <c r="AB37" i="5"/>
  <c r="AB36" i="5"/>
  <c r="G16" i="12"/>
  <c r="S67" i="7"/>
  <c r="BX38" i="5"/>
  <c r="BZ22" i="5"/>
  <c r="CA36" i="5" s="1"/>
  <c r="FD36" i="5"/>
  <c r="EU36" i="5"/>
  <c r="EM36" i="5"/>
  <c r="BH37" i="5"/>
  <c r="BB22" i="5"/>
  <c r="BB23" i="5" s="1"/>
  <c r="BC37" i="5" s="1"/>
  <c r="DX37" i="5"/>
  <c r="DW36" i="5"/>
  <c r="DW37" i="5"/>
  <c r="DO36" i="5"/>
  <c r="AB35" i="5"/>
  <c r="DG36" i="5"/>
  <c r="R12" i="12"/>
  <c r="T42" i="7" s="1"/>
  <c r="O42" i="7" s="1"/>
  <c r="R11" i="12"/>
  <c r="T32" i="7" s="1"/>
  <c r="O32" i="7" s="1"/>
  <c r="R10" i="12"/>
  <c r="T22" i="7" s="1"/>
  <c r="I43" i="7"/>
  <c r="T37" i="7" s="1"/>
  <c r="I46" i="7"/>
  <c r="I47" i="7" s="1"/>
  <c r="I48" i="7" s="1"/>
  <c r="I49" i="7" s="1"/>
  <c r="I50" i="7" s="1"/>
  <c r="I51" i="7" s="1"/>
  <c r="I52" i="7" s="1"/>
  <c r="BX36" i="5"/>
  <c r="BX37" i="5"/>
  <c r="BV15" i="5"/>
  <c r="BX35" i="5"/>
  <c r="BP36" i="5"/>
  <c r="BP37" i="5"/>
  <c r="BN15" i="5"/>
  <c r="BP35" i="5"/>
  <c r="BH35" i="5"/>
  <c r="BH36" i="5"/>
  <c r="BF15" i="5"/>
  <c r="AZ36" i="5"/>
  <c r="AZ37" i="5"/>
  <c r="AX15" i="5"/>
  <c r="AZ35" i="5"/>
  <c r="AR39" i="5"/>
  <c r="AR38" i="5"/>
  <c r="AR37" i="5"/>
  <c r="AR36" i="5"/>
  <c r="AR35" i="5"/>
  <c r="AH15" i="5"/>
  <c r="AJ36" i="5"/>
  <c r="AJ40" i="5"/>
  <c r="AJ44" i="5"/>
  <c r="AJ48" i="5"/>
  <c r="AJ47" i="5"/>
  <c r="AJ51" i="5"/>
  <c r="AJ37" i="5"/>
  <c r="AJ41" i="5"/>
  <c r="AJ45" i="5"/>
  <c r="AJ49" i="5"/>
  <c r="AJ43" i="5"/>
  <c r="AJ35" i="5"/>
  <c r="AJ38" i="5"/>
  <c r="AJ42" i="5"/>
  <c r="AJ46" i="5"/>
  <c r="AJ50" i="5"/>
  <c r="AJ39" i="5"/>
  <c r="CA22" i="5"/>
  <c r="BS21" i="5"/>
  <c r="BR22" i="5"/>
  <c r="BK21" i="5"/>
  <c r="BJ22" i="5"/>
  <c r="AT22" i="5"/>
  <c r="AV36" i="5" s="1"/>
  <c r="AU21" i="5"/>
  <c r="AL22" i="5"/>
  <c r="AN36" i="5" s="1"/>
  <c r="AM21" i="5"/>
  <c r="AD22" i="5"/>
  <c r="AE21" i="5"/>
  <c r="AP15" i="5"/>
  <c r="Z15" i="5"/>
  <c r="K21" i="5"/>
  <c r="G12" i="5"/>
  <c r="D40" i="5" s="1"/>
  <c r="G13" i="5"/>
  <c r="G17" i="5"/>
  <c r="C21" i="5"/>
  <c r="L21" i="5"/>
  <c r="O13" i="5"/>
  <c r="O17" i="5"/>
  <c r="O12" i="5"/>
  <c r="B17" i="5"/>
  <c r="V21" i="5"/>
  <c r="J17" i="5"/>
  <c r="T21" i="5"/>
  <c r="D42" i="5"/>
  <c r="W12" i="5"/>
  <c r="W17" i="5"/>
  <c r="S21" i="5"/>
  <c r="W13" i="5"/>
  <c r="D19" i="5"/>
  <c r="O21" i="5"/>
  <c r="R17" i="5"/>
  <c r="BC22" i="5" l="1"/>
  <c r="G21" i="7"/>
  <c r="K21" i="7" s="1"/>
  <c r="CX31" i="5"/>
  <c r="CY30" i="5"/>
  <c r="CZ44" i="5"/>
  <c r="DV31" i="5"/>
  <c r="DW31" i="5" s="1"/>
  <c r="DW30" i="5"/>
  <c r="CH31" i="5"/>
  <c r="CJ44" i="5"/>
  <c r="CI30" i="5"/>
  <c r="D37" i="5"/>
  <c r="H12" i="12"/>
  <c r="ED31" i="5"/>
  <c r="EE31" i="5" s="1"/>
  <c r="EE30" i="5"/>
  <c r="CP31" i="5"/>
  <c r="CR45" i="5" s="1"/>
  <c r="CR44" i="5"/>
  <c r="FB31" i="5"/>
  <c r="FC31" i="5" s="1"/>
  <c r="FC30" i="5"/>
  <c r="ET31" i="5"/>
  <c r="EU31" i="5" s="1"/>
  <c r="EU30" i="5"/>
  <c r="EU37" i="5"/>
  <c r="EV37" i="5"/>
  <c r="EN37" i="5"/>
  <c r="EM23" i="5"/>
  <c r="DO37" i="5"/>
  <c r="DP37" i="5"/>
  <c r="DO23" i="5"/>
  <c r="DH37" i="5"/>
  <c r="DG23" i="5"/>
  <c r="BZ23" i="5"/>
  <c r="CA37" i="5" s="1"/>
  <c r="CB36" i="5"/>
  <c r="EU15" i="5"/>
  <c r="EP16" i="5" s="1"/>
  <c r="EM15" i="5"/>
  <c r="EH16" i="5" s="1"/>
  <c r="BK15" i="5"/>
  <c r="BF16" i="5" s="1"/>
  <c r="BC15" i="5"/>
  <c r="AX16" i="5" s="1"/>
  <c r="EE15" i="5"/>
  <c r="EE16" i="5" s="1"/>
  <c r="T26" i="12" s="1"/>
  <c r="T183" i="7" s="1"/>
  <c r="BD36" i="5"/>
  <c r="DO15" i="5"/>
  <c r="DO16" i="5" s="1"/>
  <c r="T24" i="12" s="1"/>
  <c r="T163" i="7" s="1"/>
  <c r="AE15" i="5"/>
  <c r="AE16" i="5" s="1"/>
  <c r="T13" i="12" s="1"/>
  <c r="T53" i="7" s="1"/>
  <c r="G17" i="12"/>
  <c r="S77" i="7"/>
  <c r="DW15" i="5"/>
  <c r="DW16" i="5" s="1"/>
  <c r="T25" i="12" s="1"/>
  <c r="T173" i="7" s="1"/>
  <c r="FD37" i="5"/>
  <c r="FC36" i="5"/>
  <c r="FC15" i="5"/>
  <c r="CA15" i="5"/>
  <c r="BV16" i="5" s="1"/>
  <c r="BS15" i="5"/>
  <c r="BS16" i="5" s="1"/>
  <c r="T18" i="12" s="1"/>
  <c r="T103" i="7" s="1"/>
  <c r="EV38" i="5"/>
  <c r="EM37" i="5"/>
  <c r="BC36" i="5"/>
  <c r="EE37" i="5"/>
  <c r="EE36" i="5"/>
  <c r="DG15" i="5"/>
  <c r="DG37" i="5"/>
  <c r="CY37" i="5"/>
  <c r="CY36" i="5"/>
  <c r="N22" i="5"/>
  <c r="O36" i="5" s="1"/>
  <c r="D50" i="5"/>
  <c r="D44" i="5"/>
  <c r="D47" i="5"/>
  <c r="I53" i="7"/>
  <c r="T47" i="7" s="1"/>
  <c r="I56" i="7"/>
  <c r="I57" i="7" s="1"/>
  <c r="I58" i="7" s="1"/>
  <c r="I59" i="7" s="1"/>
  <c r="I60" i="7" s="1"/>
  <c r="I61" i="7" s="1"/>
  <c r="I62" i="7" s="1"/>
  <c r="D43" i="5"/>
  <c r="D45" i="5"/>
  <c r="D36" i="5"/>
  <c r="D38" i="5"/>
  <c r="D49" i="5"/>
  <c r="D35" i="5"/>
  <c r="D41" i="5"/>
  <c r="D48" i="5"/>
  <c r="AU15" i="5"/>
  <c r="AP16" i="5" s="1"/>
  <c r="AM15" i="5"/>
  <c r="D39" i="5"/>
  <c r="B15" i="5"/>
  <c r="BT36" i="5"/>
  <c r="BR23" i="5"/>
  <c r="BS37" i="5" s="1"/>
  <c r="BS22" i="5"/>
  <c r="BJ23" i="5"/>
  <c r="BL37" i="5" s="1"/>
  <c r="BL36" i="5"/>
  <c r="BK22" i="5"/>
  <c r="BB24" i="5"/>
  <c r="BD38" i="5" s="1"/>
  <c r="BC23" i="5"/>
  <c r="BD37" i="5"/>
  <c r="AU22" i="5"/>
  <c r="AT23" i="5"/>
  <c r="AV37" i="5" s="1"/>
  <c r="AL23" i="5"/>
  <c r="AN37" i="5" s="1"/>
  <c r="AM22" i="5"/>
  <c r="AE22" i="5"/>
  <c r="AD23" i="5"/>
  <c r="AE37" i="5" s="1"/>
  <c r="AF36" i="5"/>
  <c r="BS36" i="5"/>
  <c r="BK36" i="5"/>
  <c r="AU36" i="5"/>
  <c r="AM36" i="5"/>
  <c r="AE36" i="5"/>
  <c r="L49" i="5"/>
  <c r="L40" i="5"/>
  <c r="L42" i="5"/>
  <c r="D46" i="5"/>
  <c r="L43" i="5"/>
  <c r="L35" i="5"/>
  <c r="L48" i="5"/>
  <c r="L41" i="5"/>
  <c r="J15" i="5"/>
  <c r="L45" i="5"/>
  <c r="L36" i="5"/>
  <c r="L47" i="5"/>
  <c r="L39" i="5"/>
  <c r="L37" i="5"/>
  <c r="L44" i="5"/>
  <c r="L46" i="5"/>
  <c r="L38" i="5"/>
  <c r="F21" i="5"/>
  <c r="D21" i="5"/>
  <c r="T50" i="5"/>
  <c r="T48" i="5"/>
  <c r="R15" i="5"/>
  <c r="T35" i="5"/>
  <c r="T46" i="5"/>
  <c r="T45" i="5"/>
  <c r="T43" i="5"/>
  <c r="T47" i="5"/>
  <c r="T41" i="5"/>
  <c r="T39" i="5"/>
  <c r="T37" i="5"/>
  <c r="T42" i="5"/>
  <c r="T38" i="5"/>
  <c r="T44" i="5"/>
  <c r="T40" i="5"/>
  <c r="T36" i="5"/>
  <c r="T49" i="5"/>
  <c r="W21" i="5"/>
  <c r="V22" i="5"/>
  <c r="N23" i="5" l="1"/>
  <c r="O37" i="5" s="1"/>
  <c r="G22" i="7"/>
  <c r="CY31" i="5"/>
  <c r="CZ45" i="5"/>
  <c r="CI31" i="5"/>
  <c r="CJ45" i="5"/>
  <c r="CB37" i="5"/>
  <c r="CA23" i="5"/>
  <c r="BC16" i="5"/>
  <c r="T16" i="12" s="1"/>
  <c r="T83" i="7" s="1"/>
  <c r="Z16" i="5"/>
  <c r="G15" i="5"/>
  <c r="G16" i="5" s="1"/>
  <c r="H13" i="12"/>
  <c r="FC37" i="5"/>
  <c r="EM24" i="5"/>
  <c r="EN38" i="5"/>
  <c r="DW38" i="5"/>
  <c r="DX38" i="5"/>
  <c r="DO24" i="5"/>
  <c r="DP38" i="5"/>
  <c r="DG24" i="5"/>
  <c r="DH38" i="5"/>
  <c r="BZ24" i="5"/>
  <c r="CA38" i="5" s="1"/>
  <c r="EU16" i="5"/>
  <c r="T28" i="12" s="1"/>
  <c r="T203" i="7" s="1"/>
  <c r="EM16" i="5"/>
  <c r="BK16" i="5"/>
  <c r="T17" i="12" s="1"/>
  <c r="T93" i="7" s="1"/>
  <c r="DZ16" i="5"/>
  <c r="DJ16" i="5"/>
  <c r="O22" i="5"/>
  <c r="P36" i="5"/>
  <c r="CI15" i="5"/>
  <c r="CI16" i="5" s="1"/>
  <c r="T20" i="12" s="1"/>
  <c r="T123" i="7" s="1"/>
  <c r="G18" i="12"/>
  <c r="S87" i="7"/>
  <c r="DR16" i="5"/>
  <c r="EX16" i="5"/>
  <c r="FC16" i="5"/>
  <c r="T29" i="12" s="1"/>
  <c r="T213" i="7" s="1"/>
  <c r="CA16" i="5"/>
  <c r="T19" i="12" s="1"/>
  <c r="T113" i="7" s="1"/>
  <c r="FD38" i="5"/>
  <c r="BN16" i="5"/>
  <c r="EU38" i="5"/>
  <c r="EM38" i="5"/>
  <c r="DO38" i="5"/>
  <c r="DB16" i="5"/>
  <c r="DG16" i="5"/>
  <c r="T23" i="12" s="1"/>
  <c r="T153" i="7" s="1"/>
  <c r="DG38" i="5"/>
  <c r="CY15" i="5"/>
  <c r="CY16" i="5" s="1"/>
  <c r="T22" i="12" s="1"/>
  <c r="T143" i="7" s="1"/>
  <c r="CY38" i="5"/>
  <c r="CQ15" i="5"/>
  <c r="CQ16" i="5" s="1"/>
  <c r="T21" i="12" s="1"/>
  <c r="T133" i="7" s="1"/>
  <c r="CQ36" i="5"/>
  <c r="CI36" i="5"/>
  <c r="CI37" i="5"/>
  <c r="I63" i="7"/>
  <c r="T57" i="7" s="1"/>
  <c r="I66" i="7"/>
  <c r="I67" i="7" s="1"/>
  <c r="I68" i="7" s="1"/>
  <c r="I69" i="7" s="1"/>
  <c r="I70" i="7" s="1"/>
  <c r="I71" i="7" s="1"/>
  <c r="I72" i="7" s="1"/>
  <c r="BK37" i="5"/>
  <c r="AU16" i="5"/>
  <c r="T15" i="12" s="1"/>
  <c r="T73" i="7" s="1"/>
  <c r="AH16" i="5"/>
  <c r="AM16" i="5"/>
  <c r="T14" i="12" s="1"/>
  <c r="T63" i="7" s="1"/>
  <c r="BT37" i="5"/>
  <c r="BR24" i="5"/>
  <c r="BS23" i="5"/>
  <c r="AU37" i="5"/>
  <c r="BC38" i="5"/>
  <c r="BJ24" i="5"/>
  <c r="BL38" i="5" s="1"/>
  <c r="BK23" i="5"/>
  <c r="BB25" i="5"/>
  <c r="BD39" i="5" s="1"/>
  <c r="BC24" i="5"/>
  <c r="AT24" i="5"/>
  <c r="AV38" i="5" s="1"/>
  <c r="AU23" i="5"/>
  <c r="AL24" i="5"/>
  <c r="AN38" i="5" s="1"/>
  <c r="AM23" i="5"/>
  <c r="AM37" i="5"/>
  <c r="AD24" i="5"/>
  <c r="AF38" i="5" s="1"/>
  <c r="AE23" i="5"/>
  <c r="AF37" i="5"/>
  <c r="BS38" i="5"/>
  <c r="O15" i="5"/>
  <c r="J16" i="5" s="1"/>
  <c r="W15" i="5"/>
  <c r="P37" i="5"/>
  <c r="N24" i="5"/>
  <c r="O23" i="5"/>
  <c r="X36" i="5"/>
  <c r="W22" i="5"/>
  <c r="V23" i="5"/>
  <c r="W37" i="5" s="1"/>
  <c r="W36" i="5"/>
  <c r="G21" i="5"/>
  <c r="F22" i="5"/>
  <c r="K22" i="7" l="1"/>
  <c r="G26" i="7"/>
  <c r="BZ25" i="5"/>
  <c r="G27" i="7"/>
  <c r="K27" i="7" s="1"/>
  <c r="G23" i="7"/>
  <c r="D10" i="12" s="1"/>
  <c r="T27" i="12"/>
  <c r="T193" i="7" s="1"/>
  <c r="D17" i="8"/>
  <c r="K23" i="7"/>
  <c r="T19" i="7" s="1"/>
  <c r="J10" i="12" s="1"/>
  <c r="CB38" i="5"/>
  <c r="CA24" i="5"/>
  <c r="T10" i="12"/>
  <c r="T23" i="7"/>
  <c r="B16" i="5"/>
  <c r="F10" i="12"/>
  <c r="EU39" i="5"/>
  <c r="EV39" i="5"/>
  <c r="EM25" i="5"/>
  <c r="EN39" i="5"/>
  <c r="EE38" i="5"/>
  <c r="EF38" i="5"/>
  <c r="DW39" i="5"/>
  <c r="DX39" i="5"/>
  <c r="DP39" i="5"/>
  <c r="DO25" i="5"/>
  <c r="DH39" i="5"/>
  <c r="DG25" i="5"/>
  <c r="CQ37" i="5"/>
  <c r="CQ23" i="5"/>
  <c r="AM38" i="5"/>
  <c r="CD16" i="5"/>
  <c r="G19" i="12"/>
  <c r="S97" i="7"/>
  <c r="CL16" i="5"/>
  <c r="FC38" i="5"/>
  <c r="BK38" i="5"/>
  <c r="EM39" i="5"/>
  <c r="DO39" i="5"/>
  <c r="DG39" i="5"/>
  <c r="CT16" i="5"/>
  <c r="CY39" i="5"/>
  <c r="H14" i="12"/>
  <c r="T20" i="7"/>
  <c r="L10" i="12" s="1"/>
  <c r="I73" i="7"/>
  <c r="T67" i="7" s="1"/>
  <c r="I76" i="7"/>
  <c r="I77" i="7" s="1"/>
  <c r="I78" i="7" s="1"/>
  <c r="I79" i="7" s="1"/>
  <c r="I80" i="7" s="1"/>
  <c r="I81" i="7" s="1"/>
  <c r="I82" i="7" s="1"/>
  <c r="BZ26" i="5"/>
  <c r="CA25" i="5"/>
  <c r="CA39" i="5"/>
  <c r="CB39" i="5"/>
  <c r="BS24" i="5"/>
  <c r="BT38" i="5"/>
  <c r="BR25" i="5"/>
  <c r="BS39" i="5" s="1"/>
  <c r="BK24" i="5"/>
  <c r="BJ25" i="5"/>
  <c r="BL39" i="5" s="1"/>
  <c r="BB26" i="5"/>
  <c r="BD40" i="5" s="1"/>
  <c r="BC25" i="5"/>
  <c r="AT25" i="5"/>
  <c r="AV39" i="5" s="1"/>
  <c r="AU24" i="5"/>
  <c r="AL25" i="5"/>
  <c r="AN39" i="5" s="1"/>
  <c r="AM24" i="5"/>
  <c r="AD25" i="5"/>
  <c r="AF39" i="5" s="1"/>
  <c r="AE24" i="5"/>
  <c r="BC39" i="5"/>
  <c r="AU38" i="5"/>
  <c r="AE38" i="5"/>
  <c r="O16" i="5"/>
  <c r="T11" i="12" s="1"/>
  <c r="T33" i="7" s="1"/>
  <c r="H36" i="5"/>
  <c r="F23" i="5"/>
  <c r="G22" i="5"/>
  <c r="G36" i="5"/>
  <c r="O24" i="5"/>
  <c r="P38" i="5"/>
  <c r="N25" i="5"/>
  <c r="O39" i="5" s="1"/>
  <c r="W23" i="5"/>
  <c r="X37" i="5"/>
  <c r="V24" i="5"/>
  <c r="O38" i="5"/>
  <c r="W16" i="5"/>
  <c r="T12" i="12" s="1"/>
  <c r="T43" i="7" s="1"/>
  <c r="R16" i="5"/>
  <c r="T26" i="7" l="1"/>
  <c r="K26" i="7"/>
  <c r="N10" i="12"/>
  <c r="FC39" i="5"/>
  <c r="FD39" i="5"/>
  <c r="EU40" i="5"/>
  <c r="EV40" i="5"/>
  <c r="EN40" i="5"/>
  <c r="EM26" i="5"/>
  <c r="EE39" i="5"/>
  <c r="EF39" i="5"/>
  <c r="DW40" i="5"/>
  <c r="DX40" i="5"/>
  <c r="DP40" i="5"/>
  <c r="DO26" i="5"/>
  <c r="DO40" i="5"/>
  <c r="DG40" i="5"/>
  <c r="DH40" i="5"/>
  <c r="DG26" i="5"/>
  <c r="CQ38" i="5"/>
  <c r="CQ24" i="5"/>
  <c r="G20" i="12"/>
  <c r="S107" i="7"/>
  <c r="FD40" i="5"/>
  <c r="EM40" i="5"/>
  <c r="CY40" i="5"/>
  <c r="CI39" i="5"/>
  <c r="CI38" i="5"/>
  <c r="H15" i="12"/>
  <c r="I83" i="7"/>
  <c r="T77" i="7" s="1"/>
  <c r="I86" i="7"/>
  <c r="I87" i="7" s="1"/>
  <c r="I88" i="7" s="1"/>
  <c r="I89" i="7" s="1"/>
  <c r="I90" i="7" s="1"/>
  <c r="I91" i="7" s="1"/>
  <c r="I92" i="7" s="1"/>
  <c r="G28" i="7"/>
  <c r="K28" i="7" s="1"/>
  <c r="BZ27" i="5"/>
  <c r="CA26" i="5"/>
  <c r="CB40" i="5"/>
  <c r="CA40" i="5"/>
  <c r="BR26" i="5"/>
  <c r="BS25" i="5"/>
  <c r="BT39" i="5"/>
  <c r="BK25" i="5"/>
  <c r="BJ26" i="5"/>
  <c r="BL40" i="5" s="1"/>
  <c r="BB27" i="5"/>
  <c r="BD41" i="5" s="1"/>
  <c r="BC26" i="5"/>
  <c r="AT26" i="5"/>
  <c r="AV40" i="5" s="1"/>
  <c r="AU25" i="5"/>
  <c r="AL26" i="5"/>
  <c r="AN40" i="5" s="1"/>
  <c r="AM25" i="5"/>
  <c r="AD26" i="5"/>
  <c r="AE40" i="5" s="1"/>
  <c r="AE25" i="5"/>
  <c r="BK39" i="5"/>
  <c r="BC40" i="5"/>
  <c r="AU39" i="5"/>
  <c r="AM39" i="5"/>
  <c r="AE39" i="5"/>
  <c r="H37" i="5"/>
  <c r="F24" i="5"/>
  <c r="G23" i="5"/>
  <c r="X38" i="5"/>
  <c r="V25" i="5"/>
  <c r="W24" i="5"/>
  <c r="G37" i="5"/>
  <c r="W38" i="5"/>
  <c r="P39" i="5"/>
  <c r="N26" i="5"/>
  <c r="O25" i="5"/>
  <c r="EU41" i="5" l="1"/>
  <c r="EV41" i="5"/>
  <c r="EM41" i="5"/>
  <c r="EN41" i="5"/>
  <c r="EM27" i="5"/>
  <c r="EE40" i="5"/>
  <c r="EF40" i="5"/>
  <c r="DW41" i="5"/>
  <c r="DX41" i="5"/>
  <c r="DO41" i="5"/>
  <c r="DP41" i="5"/>
  <c r="DO27" i="5"/>
  <c r="DG41" i="5"/>
  <c r="DH41" i="5"/>
  <c r="DG27" i="5"/>
  <c r="CQ39" i="5"/>
  <c r="CQ25" i="5"/>
  <c r="G21" i="12"/>
  <c r="S117" i="7"/>
  <c r="FC40" i="5"/>
  <c r="BC41" i="5"/>
  <c r="DX42" i="5"/>
  <c r="CY41" i="5"/>
  <c r="H16" i="12"/>
  <c r="I93" i="7"/>
  <c r="T87" i="7" s="1"/>
  <c r="I96" i="7"/>
  <c r="I97" i="7" s="1"/>
  <c r="I98" i="7" s="1"/>
  <c r="I99" i="7" s="1"/>
  <c r="I100" i="7" s="1"/>
  <c r="I101" i="7" s="1"/>
  <c r="I102" i="7" s="1"/>
  <c r="G29" i="7"/>
  <c r="K29" i="7" s="1"/>
  <c r="AU40" i="5"/>
  <c r="BZ28" i="5"/>
  <c r="CA27" i="5"/>
  <c r="CB41" i="5"/>
  <c r="CA41" i="5"/>
  <c r="BR27" i="5"/>
  <c r="BS41" i="5" s="1"/>
  <c r="BS26" i="5"/>
  <c r="BT40" i="5"/>
  <c r="BJ27" i="5"/>
  <c r="BL41" i="5" s="1"/>
  <c r="BK26" i="5"/>
  <c r="BB28" i="5"/>
  <c r="BC42" i="5" s="1"/>
  <c r="BC27" i="5"/>
  <c r="AT27" i="5"/>
  <c r="AV41" i="5" s="1"/>
  <c r="AU26" i="5"/>
  <c r="AL27" i="5"/>
  <c r="AN41" i="5" s="1"/>
  <c r="AM26" i="5"/>
  <c r="AD27" i="5"/>
  <c r="AE26" i="5"/>
  <c r="AF40" i="5"/>
  <c r="BS40" i="5"/>
  <c r="BK40" i="5"/>
  <c r="AM40" i="5"/>
  <c r="W25" i="5"/>
  <c r="X39" i="5"/>
  <c r="V26" i="5"/>
  <c r="W40" i="5" s="1"/>
  <c r="W39" i="5"/>
  <c r="H38" i="5"/>
  <c r="G24" i="5"/>
  <c r="F25" i="5"/>
  <c r="G39" i="5" s="1"/>
  <c r="O26" i="5"/>
  <c r="P40" i="5"/>
  <c r="N27" i="5"/>
  <c r="O40" i="5"/>
  <c r="G38" i="5"/>
  <c r="FC41" i="5" l="1"/>
  <c r="FD41" i="5"/>
  <c r="EU42" i="5"/>
  <c r="EV42" i="5"/>
  <c r="EM42" i="5"/>
  <c r="EM28" i="5"/>
  <c r="EN42" i="5"/>
  <c r="EE41" i="5"/>
  <c r="EF41" i="5"/>
  <c r="DO42" i="5"/>
  <c r="DO28" i="5"/>
  <c r="DP42" i="5"/>
  <c r="DG28" i="5"/>
  <c r="DH42" i="5"/>
  <c r="CQ40" i="5"/>
  <c r="CQ26" i="5"/>
  <c r="BK41" i="5"/>
  <c r="G22" i="12"/>
  <c r="S127" i="7"/>
  <c r="FD42" i="5"/>
  <c r="FC42" i="5"/>
  <c r="DW42" i="5"/>
  <c r="DX43" i="5"/>
  <c r="DG42" i="5"/>
  <c r="CY42" i="5"/>
  <c r="CQ27" i="5"/>
  <c r="CI40" i="5"/>
  <c r="CI41" i="5"/>
  <c r="H17" i="12"/>
  <c r="I103" i="7"/>
  <c r="T97" i="7" s="1"/>
  <c r="I106" i="7"/>
  <c r="I107" i="7" s="1"/>
  <c r="I108" i="7" s="1"/>
  <c r="I109" i="7" s="1"/>
  <c r="I110" i="7" s="1"/>
  <c r="I111" i="7" s="1"/>
  <c r="I112" i="7" s="1"/>
  <c r="G30" i="7"/>
  <c r="K30" i="7" s="1"/>
  <c r="AM41" i="5"/>
  <c r="BZ29" i="5"/>
  <c r="CA28" i="5"/>
  <c r="CA42" i="5"/>
  <c r="CB42" i="5"/>
  <c r="BR28" i="5"/>
  <c r="BT41" i="5"/>
  <c r="BS27" i="5"/>
  <c r="BD42" i="5"/>
  <c r="BJ28" i="5"/>
  <c r="BL42" i="5" s="1"/>
  <c r="BK27" i="5"/>
  <c r="BB29" i="5"/>
  <c r="BC43" i="5" s="1"/>
  <c r="BC28" i="5"/>
  <c r="AT28" i="5"/>
  <c r="AV42" i="5" s="1"/>
  <c r="AU27" i="5"/>
  <c r="AU41" i="5"/>
  <c r="AL28" i="5"/>
  <c r="AN42" i="5" s="1"/>
  <c r="AM27" i="5"/>
  <c r="AD28" i="5"/>
  <c r="AF42" i="5" s="1"/>
  <c r="AE27" i="5"/>
  <c r="AE41" i="5"/>
  <c r="AF41" i="5"/>
  <c r="P41" i="5"/>
  <c r="O27" i="5"/>
  <c r="N28" i="5"/>
  <c r="X40" i="5"/>
  <c r="W26" i="5"/>
  <c r="V27" i="5"/>
  <c r="O41" i="5"/>
  <c r="G25" i="5"/>
  <c r="H39" i="5"/>
  <c r="F26" i="5"/>
  <c r="G40" i="5" s="1"/>
  <c r="EU43" i="5" l="1"/>
  <c r="EV43" i="5"/>
  <c r="EM43" i="5"/>
  <c r="EN43" i="5"/>
  <c r="EM29" i="5"/>
  <c r="EE42" i="5"/>
  <c r="EF42" i="5"/>
  <c r="DP43" i="5"/>
  <c r="DO29" i="5"/>
  <c r="DG43" i="5"/>
  <c r="DH43" i="5"/>
  <c r="DG29" i="5"/>
  <c r="G23" i="12"/>
  <c r="S137" i="7"/>
  <c r="DW43" i="5"/>
  <c r="DO43" i="5"/>
  <c r="CY43" i="5"/>
  <c r="CQ28" i="5"/>
  <c r="CQ41" i="5"/>
  <c r="H18" i="12"/>
  <c r="G31" i="7"/>
  <c r="K31" i="7" s="1"/>
  <c r="I113" i="7"/>
  <c r="T107" i="7" s="1"/>
  <c r="I116" i="7"/>
  <c r="I117" i="7" s="1"/>
  <c r="I118" i="7" s="1"/>
  <c r="I119" i="7" s="1"/>
  <c r="I120" i="7" s="1"/>
  <c r="I121" i="7" s="1"/>
  <c r="I122" i="7" s="1"/>
  <c r="BZ30" i="5"/>
  <c r="CA29" i="5"/>
  <c r="CB43" i="5"/>
  <c r="CA43" i="5"/>
  <c r="BR29" i="5"/>
  <c r="BS28" i="5"/>
  <c r="BT42" i="5"/>
  <c r="BD43" i="5"/>
  <c r="BJ29" i="5"/>
  <c r="BL43" i="5" s="1"/>
  <c r="BK28" i="5"/>
  <c r="BK42" i="5"/>
  <c r="BB30" i="5"/>
  <c r="BC44" i="5" s="1"/>
  <c r="BC29" i="5"/>
  <c r="AT29" i="5"/>
  <c r="AU28" i="5"/>
  <c r="AU42" i="5"/>
  <c r="AM28" i="5"/>
  <c r="AL29" i="5"/>
  <c r="AN43" i="5" s="1"/>
  <c r="AD29" i="5"/>
  <c r="AE28" i="5"/>
  <c r="BS43" i="5"/>
  <c r="BS42" i="5"/>
  <c r="AV43" i="5"/>
  <c r="AM42" i="5"/>
  <c r="AE42" i="5"/>
  <c r="W27" i="5"/>
  <c r="X41" i="5"/>
  <c r="V28" i="5"/>
  <c r="O28" i="5"/>
  <c r="P42" i="5"/>
  <c r="N29" i="5"/>
  <c r="W41" i="5"/>
  <c r="O42" i="5"/>
  <c r="H40" i="5"/>
  <c r="F27" i="5"/>
  <c r="G26" i="5"/>
  <c r="FC43" i="5" l="1"/>
  <c r="FD43" i="5"/>
  <c r="EU44" i="5"/>
  <c r="EV44" i="5"/>
  <c r="EN44" i="5"/>
  <c r="EM30" i="5"/>
  <c r="EE43" i="5"/>
  <c r="EF43" i="5"/>
  <c r="DW44" i="5"/>
  <c r="DX44" i="5"/>
  <c r="DO44" i="5"/>
  <c r="DP44" i="5"/>
  <c r="DO30" i="5"/>
  <c r="DG44" i="5"/>
  <c r="DH44" i="5"/>
  <c r="DG30" i="5"/>
  <c r="G24" i="12"/>
  <c r="S147" i="7"/>
  <c r="EM44" i="5"/>
  <c r="CY44" i="5"/>
  <c r="CQ29" i="5"/>
  <c r="CQ42" i="5"/>
  <c r="CI43" i="5"/>
  <c r="CI42" i="5"/>
  <c r="H19" i="12"/>
  <c r="I123" i="7"/>
  <c r="T117" i="7" s="1"/>
  <c r="I126" i="7"/>
  <c r="I127" i="7" s="1"/>
  <c r="I128" i="7" s="1"/>
  <c r="I129" i="7" s="1"/>
  <c r="I130" i="7" s="1"/>
  <c r="I131" i="7" s="1"/>
  <c r="I132" i="7" s="1"/>
  <c r="G32" i="7"/>
  <c r="K32" i="7" s="1"/>
  <c r="BZ31" i="5"/>
  <c r="CA30" i="5"/>
  <c r="CB44" i="5"/>
  <c r="CA44" i="5"/>
  <c r="BR30" i="5"/>
  <c r="BS29" i="5"/>
  <c r="BT43" i="5"/>
  <c r="BD44" i="5"/>
  <c r="BJ30" i="5"/>
  <c r="BL44" i="5" s="1"/>
  <c r="BK29" i="5"/>
  <c r="BK43" i="5"/>
  <c r="BB31" i="5"/>
  <c r="BC31" i="5" s="1"/>
  <c r="BC30" i="5"/>
  <c r="AT30" i="5"/>
  <c r="AU44" i="5" s="1"/>
  <c r="AU29" i="5"/>
  <c r="AU43" i="5"/>
  <c r="AL30" i="5"/>
  <c r="AM44" i="5" s="1"/>
  <c r="AM29" i="5"/>
  <c r="AM43" i="5"/>
  <c r="AD30" i="5"/>
  <c r="AF44" i="5" s="1"/>
  <c r="AE29" i="5"/>
  <c r="AE43" i="5"/>
  <c r="AF43" i="5"/>
  <c r="P43" i="5"/>
  <c r="N30" i="5"/>
  <c r="O29" i="5"/>
  <c r="X42" i="5"/>
  <c r="V29" i="5"/>
  <c r="W28" i="5"/>
  <c r="G27" i="5"/>
  <c r="H41" i="5"/>
  <c r="F28" i="5"/>
  <c r="G42" i="5" s="1"/>
  <c r="G41" i="5"/>
  <c r="O43" i="5"/>
  <c r="W42" i="5"/>
  <c r="AN44" i="5" l="1"/>
  <c r="FC44" i="5"/>
  <c r="FD44" i="5"/>
  <c r="EU45" i="5"/>
  <c r="EV45" i="5"/>
  <c r="EV47" i="5" s="1"/>
  <c r="EM45" i="5"/>
  <c r="EN45" i="5"/>
  <c r="EN47" i="5" s="1"/>
  <c r="EM31" i="5"/>
  <c r="EE44" i="5"/>
  <c r="EF44" i="5"/>
  <c r="DW45" i="5"/>
  <c r="DX45" i="5"/>
  <c r="DX47" i="5" s="1"/>
  <c r="DO45" i="5"/>
  <c r="DP45" i="5"/>
  <c r="DP47" i="5" s="1"/>
  <c r="DO31" i="5"/>
  <c r="DG45" i="5"/>
  <c r="DH45" i="5"/>
  <c r="DH47" i="5" s="1"/>
  <c r="DG31" i="5"/>
  <c r="BK44" i="5"/>
  <c r="G25" i="12"/>
  <c r="S157" i="7"/>
  <c r="CY45" i="5"/>
  <c r="CQ30" i="5"/>
  <c r="CQ43" i="5"/>
  <c r="CI44" i="5"/>
  <c r="H20" i="12"/>
  <c r="G36" i="7"/>
  <c r="G33" i="7"/>
  <c r="K33" i="7" s="1"/>
  <c r="T29" i="7" s="1"/>
  <c r="I133" i="7"/>
  <c r="T127" i="7" s="1"/>
  <c r="I136" i="7"/>
  <c r="I137" i="7" s="1"/>
  <c r="I138" i="7" s="1"/>
  <c r="I139" i="7" s="1"/>
  <c r="I140" i="7" s="1"/>
  <c r="I141" i="7" s="1"/>
  <c r="I142" i="7" s="1"/>
  <c r="CA31" i="5"/>
  <c r="CB45" i="5"/>
  <c r="CB47" i="5" s="1"/>
  <c r="CA45" i="5"/>
  <c r="BR31" i="5"/>
  <c r="BS45" i="5" s="1"/>
  <c r="BS30" i="5"/>
  <c r="BT44" i="5"/>
  <c r="AV44" i="5"/>
  <c r="BD45" i="5"/>
  <c r="BD47" i="5" s="1"/>
  <c r="BJ31" i="5"/>
  <c r="BK31" i="5" s="1"/>
  <c r="BK30" i="5"/>
  <c r="BC45" i="5"/>
  <c r="AT31" i="5"/>
  <c r="AU31" i="5" s="1"/>
  <c r="AU30" i="5"/>
  <c r="AL31" i="5"/>
  <c r="AM31" i="5" s="1"/>
  <c r="AM30" i="5"/>
  <c r="AD31" i="5"/>
  <c r="AE31" i="5" s="1"/>
  <c r="AE30" i="5"/>
  <c r="AE44" i="5"/>
  <c r="BS44" i="5"/>
  <c r="H42" i="5"/>
  <c r="G28" i="5"/>
  <c r="F29" i="5"/>
  <c r="W29" i="5"/>
  <c r="X43" i="5"/>
  <c r="V30" i="5"/>
  <c r="W44" i="5" s="1"/>
  <c r="O30" i="5"/>
  <c r="P44" i="5"/>
  <c r="N31" i="5"/>
  <c r="O45" i="5" s="1"/>
  <c r="W43" i="5"/>
  <c r="O44" i="5"/>
  <c r="K36" i="7" l="1"/>
  <c r="T36" i="7"/>
  <c r="D11" i="12"/>
  <c r="J11" i="12"/>
  <c r="F11" i="12"/>
  <c r="FC45" i="5"/>
  <c r="FD45" i="5"/>
  <c r="FD47" i="5" s="1"/>
  <c r="EE45" i="5"/>
  <c r="EF45" i="5"/>
  <c r="EF47" i="5" s="1"/>
  <c r="BK45" i="5"/>
  <c r="AM45" i="5"/>
  <c r="G26" i="12"/>
  <c r="S167" i="7"/>
  <c r="AN45" i="5"/>
  <c r="AN47" i="5" s="1"/>
  <c r="CZ47" i="5"/>
  <c r="CQ31" i="5"/>
  <c r="CQ44" i="5"/>
  <c r="CI45" i="5"/>
  <c r="H21" i="12"/>
  <c r="T30" i="7"/>
  <c r="L11" i="12" s="1"/>
  <c r="G37" i="7"/>
  <c r="K37" i="7" s="1"/>
  <c r="I146" i="7"/>
  <c r="I147" i="7" s="1"/>
  <c r="I148" i="7" s="1"/>
  <c r="I149" i="7" s="1"/>
  <c r="I150" i="7" s="1"/>
  <c r="I151" i="7" s="1"/>
  <c r="I152" i="7" s="1"/>
  <c r="I143" i="7"/>
  <c r="T137" i="7" s="1"/>
  <c r="BL45" i="5"/>
  <c r="BL47" i="5" s="1"/>
  <c r="BT45" i="5"/>
  <c r="BT47" i="5" s="1"/>
  <c r="BS31" i="5"/>
  <c r="AV45" i="5"/>
  <c r="AV47" i="5" s="1"/>
  <c r="AU45" i="5"/>
  <c r="AE45" i="5"/>
  <c r="AF45" i="5"/>
  <c r="AF47" i="5" s="1"/>
  <c r="G29" i="5"/>
  <c r="H43" i="5"/>
  <c r="F30" i="5"/>
  <c r="P45" i="5"/>
  <c r="P47" i="5" s="1"/>
  <c r="O31" i="5"/>
  <c r="X44" i="5"/>
  <c r="V31" i="5"/>
  <c r="W30" i="5"/>
  <c r="G43" i="5"/>
  <c r="N11" i="12" l="1"/>
  <c r="G27" i="12"/>
  <c r="S177" i="7"/>
  <c r="CR47" i="5"/>
  <c r="CQ45" i="5"/>
  <c r="CJ47" i="5"/>
  <c r="H22" i="12"/>
  <c r="I156" i="7"/>
  <c r="I157" i="7" s="1"/>
  <c r="I158" i="7" s="1"/>
  <c r="I159" i="7" s="1"/>
  <c r="I160" i="7" s="1"/>
  <c r="I161" i="7" s="1"/>
  <c r="I162" i="7" s="1"/>
  <c r="I153" i="7"/>
  <c r="T147" i="7" s="1"/>
  <c r="G38" i="7"/>
  <c r="K38" i="7" s="1"/>
  <c r="W31" i="5"/>
  <c r="X45" i="5"/>
  <c r="X47" i="5" s="1"/>
  <c r="H44" i="5"/>
  <c r="F31" i="5"/>
  <c r="G30" i="5"/>
  <c r="G44" i="5"/>
  <c r="W45" i="5"/>
  <c r="G28" i="12" l="1"/>
  <c r="S187" i="7"/>
  <c r="H23" i="12"/>
  <c r="G39" i="7"/>
  <c r="K39" i="7" s="1"/>
  <c r="I166" i="7"/>
  <c r="I167" i="7" s="1"/>
  <c r="I168" i="7" s="1"/>
  <c r="I169" i="7" s="1"/>
  <c r="I170" i="7" s="1"/>
  <c r="I171" i="7" s="1"/>
  <c r="I172" i="7" s="1"/>
  <c r="I163" i="7"/>
  <c r="T157" i="7" s="1"/>
  <c r="G31" i="5"/>
  <c r="H45" i="5"/>
  <c r="H47" i="5" s="1"/>
  <c r="G45" i="5"/>
  <c r="G29" i="12" l="1"/>
  <c r="S207" i="7" s="1"/>
  <c r="S197" i="7"/>
  <c r="H24" i="12"/>
  <c r="G40" i="7"/>
  <c r="K40" i="7" s="1"/>
  <c r="I173" i="7"/>
  <c r="T167" i="7" s="1"/>
  <c r="I176" i="7"/>
  <c r="I177" i="7" s="1"/>
  <c r="I178" i="7" s="1"/>
  <c r="I179" i="7" s="1"/>
  <c r="I180" i="7" s="1"/>
  <c r="I181" i="7" s="1"/>
  <c r="I182" i="7" s="1"/>
  <c r="H25" i="12" l="1"/>
  <c r="G41" i="7"/>
  <c r="K41" i="7" s="1"/>
  <c r="I186" i="7"/>
  <c r="I187" i="7" s="1"/>
  <c r="I188" i="7" s="1"/>
  <c r="I189" i="7" s="1"/>
  <c r="I190" i="7" s="1"/>
  <c r="I191" i="7" s="1"/>
  <c r="I192" i="7" s="1"/>
  <c r="I183" i="7"/>
  <c r="T177" i="7" s="1"/>
  <c r="H26" i="12" l="1"/>
  <c r="G42" i="7"/>
  <c r="I196" i="7"/>
  <c r="I197" i="7" s="1"/>
  <c r="I198" i="7" s="1"/>
  <c r="I199" i="7" s="1"/>
  <c r="I200" i="7" s="1"/>
  <c r="I201" i="7" s="1"/>
  <c r="I202" i="7" s="1"/>
  <c r="I193" i="7"/>
  <c r="T187" i="7" s="1"/>
  <c r="G43" i="7" l="1"/>
  <c r="K43" i="7" s="1"/>
  <c r="T39" i="7" s="1"/>
  <c r="J12" i="12" s="1"/>
  <c r="K42" i="7"/>
  <c r="H27" i="12"/>
  <c r="D23" i="8" s="1"/>
  <c r="I203" i="7"/>
  <c r="T197" i="7" s="1"/>
  <c r="I206" i="7"/>
  <c r="I207" i="7" s="1"/>
  <c r="I208" i="7" s="1"/>
  <c r="I209" i="7" s="1"/>
  <c r="I210" i="7" s="1"/>
  <c r="I211" i="7" s="1"/>
  <c r="I212" i="7" s="1"/>
  <c r="I213" i="7" s="1"/>
  <c r="T207" i="7" s="1"/>
  <c r="G46" i="7"/>
  <c r="D12" i="12" l="1"/>
  <c r="K46" i="7"/>
  <c r="T46" i="7"/>
  <c r="H29" i="12"/>
  <c r="H28" i="12"/>
  <c r="G47" i="7"/>
  <c r="K47" i="7" s="1"/>
  <c r="T40" i="7"/>
  <c r="L12" i="12" s="1"/>
  <c r="N12" i="12" s="1"/>
  <c r="F12" i="12"/>
  <c r="G48" i="7" l="1"/>
  <c r="K48" i="7" s="1"/>
  <c r="G49" i="7" l="1"/>
  <c r="K49" i="7" s="1"/>
  <c r="G50" i="7" l="1"/>
  <c r="K50" i="7" s="1"/>
  <c r="G51" i="7" l="1"/>
  <c r="K51" i="7" s="1"/>
  <c r="G52" i="7" l="1"/>
  <c r="K52" i="7" s="1"/>
  <c r="G56" i="7" l="1"/>
  <c r="G53" i="7"/>
  <c r="K53" i="7" s="1"/>
  <c r="T49" i="7" s="1"/>
  <c r="K56" i="7" l="1"/>
  <c r="T56" i="7"/>
  <c r="D13" i="12"/>
  <c r="J13" i="12"/>
  <c r="F13" i="12"/>
  <c r="T50" i="7"/>
  <c r="L13" i="12" s="1"/>
  <c r="G57" i="7"/>
  <c r="K57" i="7" s="1"/>
  <c r="N13" i="12" l="1"/>
  <c r="G58" i="7"/>
  <c r="K58" i="7" s="1"/>
  <c r="G59" i="7" l="1"/>
  <c r="K59" i="7" s="1"/>
  <c r="G60" i="7" l="1"/>
  <c r="K60" i="7" s="1"/>
  <c r="G61" i="7" l="1"/>
  <c r="K61" i="7" s="1"/>
  <c r="G62" i="7" l="1"/>
  <c r="G63" i="7" l="1"/>
  <c r="K63" i="7" s="1"/>
  <c r="T59" i="7" s="1"/>
  <c r="K62" i="7"/>
  <c r="G66" i="7"/>
  <c r="D14" i="12" l="1"/>
  <c r="T60" i="7"/>
  <c r="L14" i="12" s="1"/>
  <c r="K66" i="7"/>
  <c r="T66" i="7"/>
  <c r="F14" i="12"/>
  <c r="J14" i="12"/>
  <c r="G67" i="7"/>
  <c r="K67" i="7" s="1"/>
  <c r="N14" i="12" l="1"/>
  <c r="G68" i="7"/>
  <c r="K68" i="7" s="1"/>
  <c r="G69" i="7" l="1"/>
  <c r="K69" i="7" s="1"/>
  <c r="G70" i="7" l="1"/>
  <c r="K70" i="7" s="1"/>
  <c r="G71" i="7" l="1"/>
  <c r="K71" i="7" s="1"/>
  <c r="G72" i="7" l="1"/>
  <c r="K72" i="7" s="1"/>
  <c r="G76" i="7" l="1"/>
  <c r="G73" i="7"/>
  <c r="K73" i="7" s="1"/>
  <c r="T69" i="7" s="1"/>
  <c r="K76" i="7" l="1"/>
  <c r="T76" i="7"/>
  <c r="J15" i="12"/>
  <c r="D15" i="12"/>
  <c r="F15" i="12"/>
  <c r="T70" i="7"/>
  <c r="L15" i="12" s="1"/>
  <c r="G77" i="7"/>
  <c r="K77" i="7" s="1"/>
  <c r="N15" i="12" l="1"/>
  <c r="G78" i="7"/>
  <c r="K78" i="7" s="1"/>
  <c r="G79" i="7" l="1"/>
  <c r="K79" i="7" s="1"/>
  <c r="G80" i="7" l="1"/>
  <c r="K80" i="7" s="1"/>
  <c r="G81" i="7" l="1"/>
  <c r="K81" i="7" s="1"/>
  <c r="G82" i="7" l="1"/>
  <c r="G83" i="7" l="1"/>
  <c r="K82" i="7"/>
  <c r="G86" i="7"/>
  <c r="K86" i="7" l="1"/>
  <c r="T86" i="7"/>
  <c r="D16" i="12"/>
  <c r="K83" i="7"/>
  <c r="T79" i="7" s="1"/>
  <c r="J16" i="12" s="1"/>
  <c r="T80" i="7"/>
  <c r="L16" i="12" s="1"/>
  <c r="F16" i="12"/>
  <c r="G87" i="7"/>
  <c r="K87" i="7" s="1"/>
  <c r="N16" i="12" l="1"/>
  <c r="G88" i="7"/>
  <c r="K88" i="7" s="1"/>
  <c r="G89" i="7" l="1"/>
  <c r="K89" i="7" s="1"/>
  <c r="G90" i="7" l="1"/>
  <c r="K90" i="7" s="1"/>
  <c r="G91" i="7" l="1"/>
  <c r="K91" i="7" s="1"/>
  <c r="G92" i="7" l="1"/>
  <c r="K92" i="7" s="1"/>
  <c r="G96" i="7" l="1"/>
  <c r="G93" i="7"/>
  <c r="K93" i="7" s="1"/>
  <c r="T89" i="7" s="1"/>
  <c r="K96" i="7" l="1"/>
  <c r="T96" i="7"/>
  <c r="J17" i="12"/>
  <c r="D17" i="12"/>
  <c r="F17" i="12"/>
  <c r="T90" i="7"/>
  <c r="L17" i="12" s="1"/>
  <c r="G97" i="7"/>
  <c r="K97" i="7" s="1"/>
  <c r="N17" i="12" l="1"/>
  <c r="G98" i="7"/>
  <c r="K98" i="7" s="1"/>
  <c r="G99" i="7" l="1"/>
  <c r="K99" i="7" s="1"/>
  <c r="G100" i="7" l="1"/>
  <c r="K100" i="7" s="1"/>
  <c r="G101" i="7" l="1"/>
  <c r="K101" i="7" s="1"/>
  <c r="G102" i="7" l="1"/>
  <c r="G103" i="7" l="1"/>
  <c r="K102" i="7"/>
  <c r="G106" i="7"/>
  <c r="K106" i="7" l="1"/>
  <c r="T106" i="7"/>
  <c r="D18" i="12"/>
  <c r="K103" i="7"/>
  <c r="T99" i="7" s="1"/>
  <c r="J18" i="12" s="1"/>
  <c r="F18" i="12"/>
  <c r="T100" i="7"/>
  <c r="L18" i="12" s="1"/>
  <c r="G107" i="7"/>
  <c r="K107" i="7" s="1"/>
  <c r="N18" i="12" l="1"/>
  <c r="G108" i="7"/>
  <c r="K108" i="7" s="1"/>
  <c r="G109" i="7" l="1"/>
  <c r="K109" i="7" s="1"/>
  <c r="G110" i="7" l="1"/>
  <c r="K110" i="7" s="1"/>
  <c r="G111" i="7" l="1"/>
  <c r="K111" i="7" s="1"/>
  <c r="G112" i="7" l="1"/>
  <c r="K112" i="7" s="1"/>
  <c r="G116" i="7" l="1"/>
  <c r="G113" i="7"/>
  <c r="K113" i="7" s="1"/>
  <c r="T109" i="7" s="1"/>
  <c r="K116" i="7" l="1"/>
  <c r="T116" i="7"/>
  <c r="J19" i="12"/>
  <c r="D19" i="12"/>
  <c r="F19" i="12"/>
  <c r="G117" i="7"/>
  <c r="K117" i="7" s="1"/>
  <c r="T110" i="7"/>
  <c r="L19" i="12" s="1"/>
  <c r="N19" i="12" l="1"/>
  <c r="G118" i="7"/>
  <c r="K118" i="7" s="1"/>
  <c r="G119" i="7" l="1"/>
  <c r="K119" i="7" s="1"/>
  <c r="G120" i="7" l="1"/>
  <c r="K120" i="7" s="1"/>
  <c r="G121" i="7" l="1"/>
  <c r="K121" i="7" s="1"/>
  <c r="G122" i="7" l="1"/>
  <c r="K122" i="7" s="1"/>
  <c r="G126" i="7" l="1"/>
  <c r="G123" i="7"/>
  <c r="K123" i="7" s="1"/>
  <c r="T119" i="7" s="1"/>
  <c r="K126" i="7" l="1"/>
  <c r="T126" i="7"/>
  <c r="J20" i="12"/>
  <c r="D20" i="12"/>
  <c r="F20" i="12"/>
  <c r="T120" i="7"/>
  <c r="L20" i="12" s="1"/>
  <c r="G127" i="7"/>
  <c r="K127" i="7" s="1"/>
  <c r="N20" i="12" l="1"/>
  <c r="G128" i="7"/>
  <c r="K128" i="7" s="1"/>
  <c r="G129" i="7" l="1"/>
  <c r="K129" i="7" s="1"/>
  <c r="G130" i="7" l="1"/>
  <c r="K130" i="7" s="1"/>
  <c r="G131" i="7" l="1"/>
  <c r="K131" i="7" s="1"/>
  <c r="G132" i="7" l="1"/>
  <c r="K132" i="7" s="1"/>
  <c r="G133" i="7" l="1"/>
  <c r="K133" i="7" s="1"/>
  <c r="T129" i="7" s="1"/>
  <c r="G136" i="7"/>
  <c r="K136" i="7" l="1"/>
  <c r="T136" i="7"/>
  <c r="J21" i="12"/>
  <c r="D21" i="12"/>
  <c r="F21" i="12"/>
  <c r="T130" i="7"/>
  <c r="L21" i="12" s="1"/>
  <c r="G137" i="7"/>
  <c r="K137" i="7" s="1"/>
  <c r="N21" i="12" l="1"/>
  <c r="G138" i="7"/>
  <c r="K138" i="7" s="1"/>
  <c r="G139" i="7" l="1"/>
  <c r="K139" i="7" s="1"/>
  <c r="G140" i="7" l="1"/>
  <c r="K140" i="7" s="1"/>
  <c r="G141" i="7" l="1"/>
  <c r="K141" i="7" s="1"/>
  <c r="G142" i="7" l="1"/>
  <c r="K142" i="7" s="1"/>
  <c r="G143" i="7" l="1"/>
  <c r="K143" i="7" s="1"/>
  <c r="T139" i="7" s="1"/>
  <c r="G146" i="7"/>
  <c r="K146" i="7" l="1"/>
  <c r="T146" i="7"/>
  <c r="J22" i="12"/>
  <c r="D22" i="12"/>
  <c r="F22" i="12"/>
  <c r="T140" i="7"/>
  <c r="L22" i="12" s="1"/>
  <c r="G147" i="7"/>
  <c r="K147" i="7" s="1"/>
  <c r="N22" i="12" l="1"/>
  <c r="G148" i="7"/>
  <c r="K148" i="7" s="1"/>
  <c r="G149" i="7" l="1"/>
  <c r="K149" i="7" s="1"/>
  <c r="G150" i="7" l="1"/>
  <c r="K150" i="7" s="1"/>
  <c r="G151" i="7" l="1"/>
  <c r="K151" i="7" s="1"/>
  <c r="G152" i="7" l="1"/>
  <c r="K152" i="7" s="1"/>
  <c r="G153" i="7" l="1"/>
  <c r="K153" i="7" s="1"/>
  <c r="T149" i="7" s="1"/>
  <c r="G156" i="7"/>
  <c r="K156" i="7" l="1"/>
  <c r="T156" i="7"/>
  <c r="J23" i="12"/>
  <c r="D23" i="12"/>
  <c r="F23" i="12"/>
  <c r="G157" i="7"/>
  <c r="K157" i="7" s="1"/>
  <c r="T150" i="7"/>
  <c r="L23" i="12" s="1"/>
  <c r="N23" i="12" l="1"/>
  <c r="G158" i="7"/>
  <c r="K158" i="7" s="1"/>
  <c r="G159" i="7" l="1"/>
  <c r="K159" i="7" s="1"/>
  <c r="G160" i="7" l="1"/>
  <c r="K160" i="7" s="1"/>
  <c r="G161" i="7" l="1"/>
  <c r="K161" i="7" s="1"/>
  <c r="G162" i="7" l="1"/>
  <c r="K162" i="7" s="1"/>
  <c r="G163" i="7" l="1"/>
  <c r="K163" i="7" s="1"/>
  <c r="T159" i="7" s="1"/>
  <c r="G166" i="7"/>
  <c r="K166" i="7" l="1"/>
  <c r="T166" i="7"/>
  <c r="J24" i="12"/>
  <c r="D24" i="12"/>
  <c r="F24" i="12"/>
  <c r="G167" i="7"/>
  <c r="K167" i="7" s="1"/>
  <c r="T160" i="7"/>
  <c r="L24" i="12" s="1"/>
  <c r="N24" i="12" l="1"/>
  <c r="G168" i="7"/>
  <c r="K168" i="7" s="1"/>
  <c r="G169" i="7" l="1"/>
  <c r="K169" i="7" s="1"/>
  <c r="G170" i="7" l="1"/>
  <c r="K170" i="7" s="1"/>
  <c r="G171" i="7" l="1"/>
  <c r="K171" i="7" s="1"/>
  <c r="G172" i="7" l="1"/>
  <c r="K172" i="7" s="1"/>
  <c r="G173" i="7" l="1"/>
  <c r="K173" i="7" s="1"/>
  <c r="T169" i="7" s="1"/>
  <c r="G176" i="7"/>
  <c r="K176" i="7" l="1"/>
  <c r="T176" i="7"/>
  <c r="J25" i="12"/>
  <c r="D25" i="12"/>
  <c r="F25" i="12"/>
  <c r="G177" i="7"/>
  <c r="K177" i="7" s="1"/>
  <c r="T170" i="7"/>
  <c r="L25" i="12" s="1"/>
  <c r="N25" i="12" l="1"/>
  <c r="G178" i="7"/>
  <c r="K178" i="7" s="1"/>
  <c r="G179" i="7" l="1"/>
  <c r="K179" i="7" s="1"/>
  <c r="G180" i="7" l="1"/>
  <c r="K180" i="7" s="1"/>
  <c r="G181" i="7" l="1"/>
  <c r="K181" i="7" s="1"/>
  <c r="G182" i="7" l="1"/>
  <c r="K182" i="7" s="1"/>
  <c r="G183" i="7" l="1"/>
  <c r="K183" i="7" s="1"/>
  <c r="T179" i="7" s="1"/>
  <c r="G186" i="7"/>
  <c r="K186" i="7" l="1"/>
  <c r="T186" i="7"/>
  <c r="J26" i="12"/>
  <c r="D26" i="12"/>
  <c r="F26" i="12"/>
  <c r="G187" i="7"/>
  <c r="K187" i="7" s="1"/>
  <c r="T180" i="7"/>
  <c r="L26" i="12" s="1"/>
  <c r="N26" i="12" l="1"/>
  <c r="G188" i="7"/>
  <c r="K188" i="7" s="1"/>
  <c r="G189" i="7" l="1"/>
  <c r="K189" i="7" s="1"/>
  <c r="G190" i="7" l="1"/>
  <c r="K190" i="7" s="1"/>
  <c r="G191" i="7" l="1"/>
  <c r="K191" i="7" s="1"/>
  <c r="G192" i="7" l="1"/>
  <c r="K192" i="7" l="1"/>
  <c r="D21" i="8"/>
  <c r="G193" i="7"/>
  <c r="K193" i="7" s="1"/>
  <c r="T189" i="7" s="1"/>
  <c r="G196" i="7"/>
  <c r="K196" i="7" l="1"/>
  <c r="T196" i="7"/>
  <c r="J27" i="12"/>
  <c r="D27" i="12"/>
  <c r="F27" i="12"/>
  <c r="G197" i="7"/>
  <c r="K197" i="7" s="1"/>
  <c r="T190" i="7"/>
  <c r="L27" i="12" s="1"/>
  <c r="N27" i="12" l="1"/>
  <c r="G198" i="7"/>
  <c r="K198" i="7" s="1"/>
  <c r="G199" i="7" l="1"/>
  <c r="K199" i="7" s="1"/>
  <c r="G200" i="7" l="1"/>
  <c r="K200" i="7" s="1"/>
  <c r="G201" i="7" l="1"/>
  <c r="K201" i="7" s="1"/>
  <c r="G202" i="7" l="1"/>
  <c r="K202" i="7" s="1"/>
  <c r="G203" i="7" l="1"/>
  <c r="K203" i="7" s="1"/>
  <c r="T199" i="7" s="1"/>
  <c r="G206" i="7"/>
  <c r="K206" i="7" l="1"/>
  <c r="T206" i="7"/>
  <c r="J28" i="12"/>
  <c r="D28" i="12"/>
  <c r="F28" i="12"/>
  <c r="G207" i="7"/>
  <c r="K207" i="7" s="1"/>
  <c r="T200" i="7"/>
  <c r="L28" i="12" s="1"/>
  <c r="N28" i="12" l="1"/>
  <c r="G208" i="7"/>
  <c r="K208" i="7" s="1"/>
  <c r="G209" i="7" l="1"/>
  <c r="K209" i="7" s="1"/>
  <c r="G210" i="7" l="1"/>
  <c r="K210" i="7" s="1"/>
  <c r="G211" i="7" l="1"/>
  <c r="K211" i="7" s="1"/>
  <c r="G212" i="7" l="1"/>
  <c r="K212" i="7" s="1"/>
  <c r="G213" i="7" l="1"/>
  <c r="K213" i="7" s="1"/>
  <c r="T209" i="7" s="1"/>
  <c r="J29" i="12" l="1"/>
  <c r="D29" i="12"/>
  <c r="F29" i="12"/>
  <c r="T210" i="7"/>
  <c r="L29" i="12" s="1"/>
  <c r="N29" i="12" l="1"/>
</calcChain>
</file>

<file path=xl/sharedStrings.xml><?xml version="1.0" encoding="utf-8"?>
<sst xmlns="http://schemas.openxmlformats.org/spreadsheetml/2006/main" count="1222" uniqueCount="209">
  <si>
    <t xml:space="preserve">  Rearing Calendar Layers                                                                                                         </t>
  </si>
  <si>
    <t>Farm name</t>
  </si>
  <si>
    <t>Address</t>
  </si>
  <si>
    <t>House nr</t>
  </si>
  <si>
    <t>Flock nr</t>
  </si>
  <si>
    <t>Country</t>
  </si>
  <si>
    <t>Breed</t>
  </si>
  <si>
    <t>White</t>
  </si>
  <si>
    <t>Birth date</t>
  </si>
  <si>
    <t>Placement date</t>
  </si>
  <si>
    <t>Nr of pullets</t>
  </si>
  <si>
    <t>House-manager</t>
  </si>
  <si>
    <t>Type of house</t>
  </si>
  <si>
    <t>Size house (m2)</t>
  </si>
  <si>
    <t>Ventilation system</t>
  </si>
  <si>
    <t>Nr of ventilators and size</t>
  </si>
  <si>
    <t>Nr of hens per m²</t>
  </si>
  <si>
    <t>DOC weight</t>
  </si>
  <si>
    <t>Nr of drinkers or
# of nipples</t>
  </si>
  <si>
    <t>Birds per drinker             or per nipple</t>
  </si>
  <si>
    <t>Nr of pullets per cage</t>
  </si>
  <si>
    <t>Measurements of the cage</t>
  </si>
  <si>
    <t>Feeding system</t>
  </si>
  <si>
    <t>Remarks</t>
  </si>
  <si>
    <t>Nr of feeders/ length chain (M)</t>
  </si>
  <si>
    <t>Birds per feeder            or per meter chain</t>
  </si>
  <si>
    <t>STD</t>
  </si>
  <si>
    <t>Actual</t>
  </si>
  <si>
    <t>Week nr</t>
  </si>
  <si>
    <r>
      <rPr>
        <sz val="8"/>
        <color rgb="FFFFFFFF"/>
        <rFont val="Tahoma"/>
        <family val="2"/>
      </rPr>
      <t>day</t>
    </r>
  </si>
  <si>
    <r>
      <rPr>
        <sz val="8"/>
        <color rgb="FFFFFFFF"/>
        <rFont val="Tahoma"/>
        <family val="2"/>
      </rPr>
      <t># pullets</t>
    </r>
  </si>
  <si>
    <t>mort.</t>
  </si>
  <si>
    <t>cumm mort.</t>
  </si>
  <si>
    <r>
      <rPr>
        <sz val="8"/>
        <color rgb="FFFFFFFF"/>
        <rFont val="Tahoma"/>
        <family val="2"/>
      </rPr>
      <t>kg feed</t>
    </r>
  </si>
  <si>
    <r>
      <rPr>
        <sz val="8"/>
        <color rgb="FFFFFFFF"/>
        <rFont val="Tahoma"/>
        <family val="2"/>
      </rPr>
      <t>gr. feed/pllt</t>
    </r>
  </si>
  <si>
    <r>
      <rPr>
        <sz val="8"/>
        <color rgb="FFFFFFFF"/>
        <rFont val="Tahoma"/>
        <family val="2"/>
      </rPr>
      <t>LTR water</t>
    </r>
  </si>
  <si>
    <t>w:f</t>
  </si>
  <si>
    <r>
      <rPr>
        <sz val="8"/>
        <color rgb="FFFFFFFF"/>
        <rFont val="Tahoma"/>
        <family val="2"/>
      </rPr>
      <t>Bodyweight gr</t>
    </r>
  </si>
  <si>
    <r>
      <rPr>
        <sz val="8"/>
        <color rgb="FFFFFFFF"/>
        <rFont val="Tahoma"/>
        <family val="2"/>
      </rPr>
      <t>treatment &amp; vaccination</t>
    </r>
  </si>
  <si>
    <t>light</t>
  </si>
  <si>
    <t>hr</t>
  </si>
  <si>
    <t>Date</t>
  </si>
  <si>
    <t>mortality</t>
  </si>
  <si>
    <t>%</t>
  </si>
  <si>
    <t>cumm mortality</t>
  </si>
  <si>
    <t>av. feed/pullet/day</t>
  </si>
  <si>
    <t>gr</t>
  </si>
  <si>
    <t>av. Water/pullet/day</t>
  </si>
  <si>
    <t>ml</t>
  </si>
  <si>
    <t>av. Water feed ratio</t>
  </si>
  <si>
    <t>bodyweight day 7</t>
  </si>
  <si>
    <t>total</t>
  </si>
  <si>
    <t>uniformity day 7</t>
  </si>
  <si>
    <r>
      <rPr>
        <sz val="8"/>
        <color rgb="FFFFFFFF"/>
        <rFont val="Tahoma"/>
        <family val="2"/>
      </rPr>
      <t>Wk nr</t>
    </r>
  </si>
  <si>
    <r>
      <rPr>
        <sz val="8"/>
        <color rgb="FFFFFFFF"/>
        <rFont val="Tahoma"/>
        <family val="2"/>
      </rPr>
      <t>w:f</t>
    </r>
  </si>
  <si>
    <t>bodyweight day 14</t>
  </si>
  <si>
    <t>uniformity day 14</t>
  </si>
  <si>
    <t>gr. feed/pllt</t>
  </si>
  <si>
    <t>bodyweight day 21</t>
  </si>
  <si>
    <t>uniformity day 21</t>
  </si>
  <si>
    <t>bodyweight day 28</t>
  </si>
  <si>
    <t>uniformity day 28</t>
  </si>
  <si>
    <t>bodyweight day 35</t>
  </si>
  <si>
    <t>uniformity day 35</t>
  </si>
  <si>
    <t>bodyweight day 42</t>
  </si>
  <si>
    <t>uniformity day 42</t>
  </si>
  <si>
    <t>bodyweight day 49</t>
  </si>
  <si>
    <t>uniformity day 49</t>
  </si>
  <si>
    <t>bodyweight day 56</t>
  </si>
  <si>
    <t>uniformity day 56</t>
  </si>
  <si>
    <t>bodyweight day 63</t>
  </si>
  <si>
    <t>uniformity day 63</t>
  </si>
  <si>
    <t>bodyweight day 70</t>
  </si>
  <si>
    <t>uniformity day 70</t>
  </si>
  <si>
    <t>bodyweight day 77</t>
  </si>
  <si>
    <t>uniformity day 77</t>
  </si>
  <si>
    <t>bodyweight day 84</t>
  </si>
  <si>
    <t>uniformity day 84</t>
  </si>
  <si>
    <t>bodyweight day 91</t>
  </si>
  <si>
    <t>uniformity day 91</t>
  </si>
  <si>
    <t>bodyweight day 98</t>
  </si>
  <si>
    <t>uniformity day 98</t>
  </si>
  <si>
    <t>bodyweight day 105</t>
  </si>
  <si>
    <t>uniformity day 105</t>
  </si>
  <si>
    <t>bodyweight day 112</t>
  </si>
  <si>
    <t>uniformity day 112</t>
  </si>
  <si>
    <t>bodyweight day 119</t>
  </si>
  <si>
    <t>uniformity day 119</t>
  </si>
  <si>
    <t>bodyweight day 126</t>
  </si>
  <si>
    <t>uniformity day 126</t>
  </si>
  <si>
    <t>bodyweight day 133</t>
  </si>
  <si>
    <t>uniformity day 133</t>
  </si>
  <si>
    <t>bodyweight day 140</t>
  </si>
  <si>
    <t>uniformity day 140</t>
  </si>
  <si>
    <t xml:space="preserve">  Rearing Calendar Layers - data per week</t>
  </si>
  <si>
    <t>Date end       of week:</t>
  </si>
  <si>
    <t># pullets</t>
  </si>
  <si>
    <t>mort-%</t>
  </si>
  <si>
    <t>cumm mort-%</t>
  </si>
  <si>
    <t>feed/pullet/day</t>
  </si>
  <si>
    <t>water/pullet</t>
  </si>
  <si>
    <t>w/f ratio</t>
  </si>
  <si>
    <t>Body weight</t>
  </si>
  <si>
    <t>uniformity %</t>
  </si>
  <si>
    <t>std</t>
  </si>
  <si>
    <t>act</t>
  </si>
  <si>
    <t>low std</t>
  </si>
  <si>
    <t>high std</t>
  </si>
  <si>
    <t>hours</t>
  </si>
  <si>
    <t>Just draw two charts and put them on-top of each other.</t>
  </si>
  <si>
    <t>Draw graph &lt;#1&gt; and graph &lt;#2&gt; first.</t>
  </si>
  <si>
    <t>Then change the background colour of &lt;#2&gt; (of both the chart area and the chart background) to "no fill".</t>
  </si>
  <si>
    <t>Then drag it over the top.</t>
  </si>
  <si>
    <t>You will also have to create a blank row of data, so that the bars on graph &lt;#1&gt; start late, so that there is room for the two axis on the left.</t>
  </si>
  <si>
    <t>e.g. if plotting 12 months of data, Jan-15 to Dec-15, put an extra month in the data array for Dec-14 and make it have no data in it.</t>
  </si>
  <si>
    <t>I also like to make the colour of the axis writing match the colour of the bars, so people know what scale belongs to which bars.</t>
  </si>
  <si>
    <t>Enter values in high-lighted RED cells -- values in all other cells are calculated and updated as you enter data.</t>
  </si>
  <si>
    <t>Weight Calculator</t>
  </si>
  <si>
    <t>If there is no data, leave cells empty—do not enter a zero (0)!</t>
  </si>
  <si>
    <t>Week 1, Day 7</t>
  </si>
  <si>
    <t>Week 2, Day 14</t>
  </si>
  <si>
    <t>Week 3, Day 21</t>
  </si>
  <si>
    <t>Week 4, Day 28</t>
  </si>
  <si>
    <t>Week 5, Day 35</t>
  </si>
  <si>
    <t>Week 6, Day 42</t>
  </si>
  <si>
    <t>Week 7, Day 49</t>
  </si>
  <si>
    <t>Week 8, Day 56</t>
  </si>
  <si>
    <t>Week 9, Day 63</t>
  </si>
  <si>
    <t>Week 10, Day 70</t>
  </si>
  <si>
    <t>Week 11, Day 77</t>
  </si>
  <si>
    <t>Week 12, Day 84</t>
  </si>
  <si>
    <t>Week 13, Day 91</t>
  </si>
  <si>
    <t>Week 14, Day 98</t>
  </si>
  <si>
    <t>Week 15, Day 105</t>
  </si>
  <si>
    <t>Week 16, Day 112</t>
  </si>
  <si>
    <t>Week 17, Day 119</t>
  </si>
  <si>
    <t>Week 18, Day 126</t>
  </si>
  <si>
    <t>Week 19, Day 133</t>
  </si>
  <si>
    <t>Week 20, Day 140</t>
  </si>
  <si>
    <t># of birds weighed</t>
  </si>
  <si>
    <t>Norm body weight 7 day</t>
  </si>
  <si>
    <t>g</t>
  </si>
  <si>
    <t>Norm body weight 14 days</t>
  </si>
  <si>
    <t>Norm body weight 21 day</t>
  </si>
  <si>
    <t>Mean body weight</t>
  </si>
  <si>
    <t>Mean + 10%</t>
  </si>
  <si>
    <t>Mean – 10%</t>
  </si>
  <si>
    <t>Min</t>
  </si>
  <si>
    <t>Normal distr. Curve</t>
  </si>
  <si>
    <t>Max</t>
  </si>
  <si>
    <t>x</t>
  </si>
  <si>
    <t>y</t>
  </si>
  <si>
    <t>Intervals</t>
  </si>
  <si>
    <t>stdev</t>
  </si>
  <si>
    <t>NORMINV(rand(),mean,standard_dev)</t>
  </si>
  <si>
    <t>Outside range</t>
  </si>
  <si>
    <t>Body weight Range</t>
  </si>
  <si>
    <t>Count</t>
  </si>
  <si>
    <t>Total birds</t>
  </si>
  <si>
    <t>password:</t>
  </si>
  <si>
    <t>TNAFRC</t>
  </si>
  <si>
    <t>Uniformity = percentage of pullets between +10% and -10% of the average bodyweight</t>
  </si>
  <si>
    <t>Chick-care feed on paper</t>
  </si>
  <si>
    <t>Weigh at least 50 pullets</t>
  </si>
  <si>
    <t>Use a flexible pen to catch a group and weigh all the pullets in the group</t>
  </si>
  <si>
    <t>Floor (concrete): 28 °C at day 1</t>
  </si>
  <si>
    <t>Age</t>
  </si>
  <si>
    <r>
      <rPr>
        <sz val="8"/>
        <color rgb="FF231F20"/>
        <rFont val="Tahoma"/>
        <family val="2"/>
      </rPr>
      <t>Temperature</t>
    </r>
  </si>
  <si>
    <t>Day 1-2</t>
  </si>
  <si>
    <r>
      <rPr>
        <sz val="6"/>
        <color rgb="FF231F20"/>
        <rFont val="Tahoma"/>
        <family val="2"/>
      </rPr>
      <t xml:space="preserve">36-36 </t>
    </r>
    <r>
      <rPr>
        <sz val="6"/>
        <rFont val="Tahoma"/>
        <family val="2"/>
      </rPr>
      <t>°C</t>
    </r>
  </si>
  <si>
    <t>Day 3-4</t>
  </si>
  <si>
    <r>
      <rPr>
        <sz val="6"/>
        <color rgb="FF231F20"/>
        <rFont val="Tahoma"/>
        <family val="2"/>
      </rPr>
      <t xml:space="preserve">33-34 </t>
    </r>
    <r>
      <rPr>
        <sz val="6"/>
        <rFont val="Tahoma"/>
        <family val="2"/>
      </rPr>
      <t>°C</t>
    </r>
  </si>
  <si>
    <t>Day 5-7</t>
  </si>
  <si>
    <r>
      <rPr>
        <sz val="6"/>
        <color rgb="FF231F20"/>
        <rFont val="Tahoma"/>
        <family val="2"/>
      </rPr>
      <t xml:space="preserve">31-32 </t>
    </r>
    <r>
      <rPr>
        <sz val="6"/>
        <rFont val="Tahoma"/>
        <family val="2"/>
      </rPr>
      <t>°C</t>
    </r>
  </si>
  <si>
    <t>Week 2</t>
  </si>
  <si>
    <r>
      <rPr>
        <sz val="6"/>
        <color rgb="FF231F20"/>
        <rFont val="Tahoma"/>
        <family val="2"/>
      </rPr>
      <t xml:space="preserve">28-19 </t>
    </r>
    <r>
      <rPr>
        <sz val="6"/>
        <rFont val="Tahoma"/>
        <family val="2"/>
      </rPr>
      <t>°C</t>
    </r>
  </si>
  <si>
    <t>Week 3</t>
  </si>
  <si>
    <r>
      <rPr>
        <sz val="6"/>
        <color rgb="FF231F20"/>
        <rFont val="Tahoma"/>
        <family val="2"/>
      </rPr>
      <t xml:space="preserve">26-27 </t>
    </r>
    <r>
      <rPr>
        <sz val="6"/>
        <rFont val="Tahoma"/>
        <family val="2"/>
      </rPr>
      <t>°C</t>
    </r>
  </si>
  <si>
    <t>Week 4</t>
  </si>
  <si>
    <r>
      <rPr>
        <sz val="6"/>
        <color rgb="FF231F20"/>
        <rFont val="Tahoma"/>
        <family val="2"/>
      </rPr>
      <t xml:space="preserve">22-24 </t>
    </r>
    <r>
      <rPr>
        <sz val="6"/>
        <rFont val="Tahoma"/>
        <family val="2"/>
      </rPr>
      <t>°C</t>
    </r>
  </si>
  <si>
    <t>from week 5</t>
  </si>
  <si>
    <r>
      <rPr>
        <sz val="6"/>
        <color rgb="FF231F20"/>
        <rFont val="Tahoma"/>
        <family val="2"/>
      </rPr>
      <t xml:space="preserve">20 </t>
    </r>
    <r>
      <rPr>
        <sz val="6"/>
        <rFont val="Tahoma"/>
        <family val="2"/>
      </rPr>
      <t>°C</t>
    </r>
  </si>
  <si>
    <t>Starting weight chick</t>
  </si>
  <si>
    <t>Weight at 18 weeks</t>
  </si>
  <si>
    <t>Uniformity at 18 weeks</t>
  </si>
  <si>
    <t>CV value at 18 weeks</t>
  </si>
  <si>
    <t>Total kg feed fed</t>
  </si>
  <si>
    <t>Feed per chick placed</t>
  </si>
  <si>
    <t>Feed per pullet delivered</t>
  </si>
  <si>
    <t>Cumm mortality day 7</t>
  </si>
  <si>
    <t>Cumm mortality at 18 weeks</t>
  </si>
  <si>
    <t>password</t>
  </si>
  <si>
    <t>Standards</t>
  </si>
  <si>
    <t>day nr</t>
  </si>
  <si>
    <t>all breeds</t>
  </si>
  <si>
    <t>Brown</t>
  </si>
  <si>
    <t>Breed 1</t>
  </si>
  <si>
    <t>breed 2</t>
  </si>
  <si>
    <t>Breed 3</t>
  </si>
  <si>
    <t>NOVOgen Brown</t>
  </si>
  <si>
    <t>Uitval</t>
  </si>
  <si>
    <t>Uniformity</t>
  </si>
  <si>
    <t>Low</t>
  </si>
  <si>
    <t>Averge</t>
  </si>
  <si>
    <t>High</t>
  </si>
  <si>
    <t>Feed-intake</t>
  </si>
  <si>
    <t>NA</t>
  </si>
  <si>
    <t>Wk nr</t>
  </si>
  <si>
    <t>UNGA2022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</si>
</sst>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00"/>
    <numFmt numFmtId="165" formatCode="0.0"/>
    <numFmt numFmtId="166" formatCode="d/m;@"/>
    <numFmt numFmtId="167" formatCode="0;\-0;;@"/>
    <numFmt numFmtId="168" formatCode="0.0_ ;\-0.0\ "/>
    <numFmt numFmtId="169" formatCode="0.00_ ;\-0.00\ "/>
    <numFmt numFmtId="170" formatCode="0.0;\-0.0;;@"/>
    <numFmt numFmtId="171" formatCode="0.00;\-0.00;;@"/>
    <numFmt numFmtId="172" formatCode="0_ ;\-0\ "/>
    <numFmt numFmtId="173" formatCode="0.000;\-0.000;;@"/>
    <numFmt numFmtId="174" formatCode="\(0\);\(\-0\);;@"/>
  </numFmts>
  <fonts count="58">
    <font>
      <sz val="10"/>
      <name val="Arial"/>
    </font>
    <font>
      <sz val="11"/>
      <color theme="1"/>
      <name val="Calibri"/>
      <family val="2"/>
      <scheme val="minor"/>
    </font>
    <font>
      <sz val="11"/>
      <color theme="1"/>
      <name val="Calibri"/>
      <family val="2"/>
      <scheme val="minor"/>
    </font>
    <font>
      <sz val="8"/>
      <name val="Arial"/>
      <family val="2"/>
    </font>
    <font>
      <b/>
      <sz val="20"/>
      <name val="Arial"/>
      <family val="2"/>
    </font>
    <font>
      <sz val="10"/>
      <name val="Arial"/>
      <family val="2"/>
    </font>
    <font>
      <b/>
      <sz val="11"/>
      <color theme="1"/>
      <name val="Calibri"/>
      <family val="2"/>
      <scheme val="minor"/>
    </font>
    <font>
      <sz val="11"/>
      <color theme="0"/>
      <name val="Calibri"/>
      <family val="2"/>
      <scheme val="minor"/>
    </font>
    <font>
      <sz val="8"/>
      <color theme="1"/>
      <name val="Calibri"/>
      <family val="2"/>
      <scheme val="minor"/>
    </font>
    <font>
      <sz val="10"/>
      <color theme="0"/>
      <name val="Verdana"/>
      <family val="2"/>
    </font>
    <font>
      <sz val="12"/>
      <color theme="0"/>
      <name val="Calibri"/>
      <family val="2"/>
      <scheme val="minor"/>
    </font>
    <font>
      <b/>
      <sz val="12"/>
      <color theme="0"/>
      <name val="Calibri"/>
      <family val="2"/>
      <scheme val="minor"/>
    </font>
    <font>
      <sz val="11"/>
      <color rgb="FFFF0000"/>
      <name val="Calibri"/>
      <family val="2"/>
      <scheme val="minor"/>
    </font>
    <font>
      <b/>
      <sz val="28"/>
      <color theme="1"/>
      <name val="Calibri"/>
      <family val="2"/>
      <scheme val="minor"/>
    </font>
    <font>
      <sz val="12"/>
      <name val="Tahoma"/>
      <family val="2"/>
    </font>
    <font>
      <sz val="10"/>
      <name val="Tahoma"/>
      <family val="2"/>
    </font>
    <font>
      <sz val="14"/>
      <name val="Tahoma"/>
      <family val="2"/>
    </font>
    <font>
      <sz val="14"/>
      <color rgb="FFFFFFFF"/>
      <name val="Tahoma"/>
      <family val="2"/>
    </font>
    <font>
      <sz val="8"/>
      <name val="Tahoma"/>
      <family val="2"/>
    </font>
    <font>
      <sz val="8"/>
      <color rgb="FFFFFFFF"/>
      <name val="Tahoma"/>
      <family val="2"/>
    </font>
    <font>
      <sz val="8"/>
      <color rgb="FF000000"/>
      <name val="Tahoma"/>
      <family val="2"/>
    </font>
    <font>
      <sz val="8"/>
      <color rgb="FF231F20"/>
      <name val="Tahoma"/>
      <family val="2"/>
    </font>
    <font>
      <sz val="11.5"/>
      <name val="Tahoma"/>
      <family val="2"/>
    </font>
    <font>
      <b/>
      <sz val="8"/>
      <color theme="4" tint="-0.499984740745262"/>
      <name val="Tahoma"/>
      <family val="2"/>
    </font>
    <font>
      <b/>
      <sz val="10"/>
      <color theme="4" tint="-0.499984740745262"/>
      <name val="Tahoma"/>
      <family val="2"/>
    </font>
    <font>
      <b/>
      <u/>
      <sz val="16"/>
      <color rgb="FFFF0000"/>
      <name val="Calibri"/>
      <family val="2"/>
      <scheme val="minor"/>
    </font>
    <font>
      <b/>
      <u/>
      <sz val="11"/>
      <color rgb="FFFF0000"/>
      <name val="Calibri"/>
      <family val="2"/>
      <scheme val="minor"/>
    </font>
    <font>
      <u/>
      <sz val="11"/>
      <color theme="1"/>
      <name val="Calibri"/>
      <family val="2"/>
      <scheme val="minor"/>
    </font>
    <font>
      <u/>
      <sz val="10"/>
      <name val="Arial"/>
      <family val="2"/>
    </font>
    <font>
      <sz val="10"/>
      <color theme="2"/>
      <name val="Arial"/>
      <family val="2"/>
    </font>
    <font>
      <sz val="10"/>
      <color theme="1"/>
      <name val="Arial"/>
      <family val="2"/>
    </font>
    <font>
      <sz val="10"/>
      <color rgb="FF000000"/>
      <name val="Tahoma"/>
      <family val="2"/>
    </font>
    <font>
      <sz val="6"/>
      <name val="Tahoma"/>
      <family val="2"/>
    </font>
    <font>
      <sz val="30"/>
      <color rgb="FF231F20"/>
      <name val="Tahoma"/>
      <family val="2"/>
    </font>
    <font>
      <sz val="9"/>
      <name val="Tahoma"/>
      <family val="2"/>
    </font>
    <font>
      <sz val="6"/>
      <color rgb="FF231F20"/>
      <name val="Tahoma"/>
      <family val="2"/>
    </font>
    <font>
      <b/>
      <sz val="11"/>
      <name val="Tahoma"/>
      <family val="2"/>
    </font>
    <font>
      <b/>
      <sz val="11"/>
      <color rgb="FF000000"/>
      <name val="Tahoma"/>
      <family val="2"/>
    </font>
    <font>
      <sz val="30"/>
      <name val="Tahoma"/>
      <family val="2"/>
    </font>
    <font>
      <sz val="10"/>
      <color rgb="FFDBEDD6"/>
      <name val="Tahoma"/>
      <family val="2"/>
    </font>
    <font>
      <sz val="10"/>
      <color theme="0"/>
      <name val="Tahoma"/>
      <family val="2"/>
    </font>
    <font>
      <b/>
      <sz val="11"/>
      <color theme="4" tint="-0.249977111117893"/>
      <name val="Tahoma"/>
      <family val="2"/>
    </font>
    <font>
      <b/>
      <sz val="10"/>
      <color theme="4" tint="-0.249977111117893"/>
      <name val="Tahoma"/>
      <family val="2"/>
    </font>
    <font>
      <sz val="10"/>
      <color theme="4" tint="-0.499984740745262"/>
      <name val="Tahoma"/>
      <family val="2"/>
    </font>
    <font>
      <b/>
      <sz val="10"/>
      <color theme="4" tint="-0.249977111117893"/>
      <name val="Arial"/>
      <family val="2"/>
    </font>
    <font>
      <sz val="10"/>
      <color theme="0"/>
      <name val="Arial"/>
      <family val="2"/>
    </font>
    <font>
      <sz val="10"/>
      <color rgb="FF231F20"/>
      <name val="Tahoma"/>
      <family val="2"/>
    </font>
    <font>
      <sz val="10"/>
      <color rgb="FFC00000"/>
      <name val="Tahoma"/>
      <family val="2"/>
    </font>
    <font>
      <sz val="10"/>
      <color rgb="FFFF0000"/>
      <name val="Tahoma"/>
      <family val="2"/>
    </font>
    <font>
      <sz val="10"/>
      <color theme="1"/>
      <name val="Tahoma"/>
      <family val="2"/>
    </font>
    <font>
      <sz val="8"/>
      <color theme="0"/>
      <name val="Tahoma"/>
      <family val="2"/>
    </font>
    <font>
      <sz val="11"/>
      <color rgb="FF141414"/>
      <name val="&amp;quot"/>
    </font>
    <font>
      <sz val="10"/>
      <color rgb="FF141414"/>
      <name val="&amp;quot"/>
    </font>
    <font>
      <sz val="10"/>
      <color theme="0" tint="-0.14999847407452621"/>
      <name val="Arial"/>
      <family val="2"/>
    </font>
    <font>
      <sz val="14"/>
      <color theme="0"/>
      <name val="Tahoma"/>
      <family val="2"/>
    </font>
    <font>
      <sz val="8"/>
      <color rgb="FF1D8F6B"/>
      <name val="Tahoma"/>
      <family val="2"/>
    </font>
    <font>
      <b/>
      <sz val="28"/>
      <color theme="0"/>
      <name val="Calibri"/>
      <family val="2"/>
      <scheme val="minor"/>
    </font>
    <font>
      <sz val="10"/>
      <color theme="0" tint="-0.249977111117893"/>
      <name val="Tahoma"/>
      <family val="2"/>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DBEDD6"/>
      </patternFill>
    </fill>
    <fill>
      <patternFill patternType="solid">
        <fgColor theme="2"/>
        <bgColor indexed="64"/>
      </patternFill>
    </fill>
    <fill>
      <patternFill patternType="solid">
        <fgColor rgb="FFFFC000"/>
        <bgColor indexed="64"/>
      </patternFill>
    </fill>
    <fill>
      <patternFill patternType="solid">
        <fgColor rgb="FFDBEDD6"/>
        <bgColor indexed="64"/>
      </patternFill>
    </fill>
    <fill>
      <patternFill patternType="solid">
        <fgColor rgb="FF1D8F6B"/>
        <bgColor indexed="64"/>
      </patternFill>
    </fill>
    <fill>
      <patternFill patternType="solid">
        <fgColor rgb="FFC00000"/>
        <bgColor indexed="64"/>
      </patternFill>
    </fill>
  </fills>
  <borders count="65">
    <border>
      <left/>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231F20"/>
      </left>
      <right/>
      <top style="thin">
        <color rgb="FF231F20"/>
      </top>
      <bottom style="thin">
        <color rgb="FF231F20"/>
      </bottom>
      <diagonal/>
    </border>
    <border>
      <left/>
      <right/>
      <top style="thin">
        <color rgb="FF231F20"/>
      </top>
      <bottom style="thin">
        <color rgb="FF231F20"/>
      </bottom>
      <diagonal/>
    </border>
    <border>
      <left/>
      <right style="thin">
        <color rgb="FF231F20"/>
      </right>
      <top style="thin">
        <color rgb="FF231F20"/>
      </top>
      <bottom style="thin">
        <color rgb="FF231F20"/>
      </bottom>
      <diagonal/>
    </border>
    <border>
      <left style="thin">
        <color rgb="FF231F20"/>
      </left>
      <right style="thin">
        <color rgb="FF231F20"/>
      </right>
      <top style="thin">
        <color rgb="FF231F20"/>
      </top>
      <bottom style="thin">
        <color rgb="FF231F20"/>
      </bottom>
      <diagonal/>
    </border>
    <border>
      <left/>
      <right/>
      <top style="thin">
        <color rgb="FF231F20"/>
      </top>
      <bottom/>
      <diagonal/>
    </border>
    <border>
      <left/>
      <right style="thin">
        <color rgb="FF231F20"/>
      </right>
      <top style="thin">
        <color rgb="FF231F20"/>
      </top>
      <bottom/>
      <diagonal/>
    </border>
    <border>
      <left style="thin">
        <color rgb="FF231F20"/>
      </left>
      <right/>
      <top style="thin">
        <color rgb="FF231F20"/>
      </top>
      <bottom/>
      <diagonal/>
    </border>
    <border>
      <left style="thin">
        <color rgb="FF231F20"/>
      </left>
      <right/>
      <top/>
      <bottom style="thin">
        <color rgb="FF231F20"/>
      </bottom>
      <diagonal/>
    </border>
    <border>
      <left/>
      <right/>
      <top/>
      <bottom style="thin">
        <color rgb="FF231F2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231F20"/>
      </left>
      <right/>
      <top/>
      <bottom/>
      <diagonal/>
    </border>
    <border>
      <left/>
      <right style="thin">
        <color rgb="FF231F20"/>
      </right>
      <top/>
      <bottom/>
      <diagonal/>
    </border>
    <border>
      <left/>
      <right style="thin">
        <color rgb="FF231F20"/>
      </right>
      <top/>
      <bottom style="thin">
        <color rgb="FF231F20"/>
      </bottom>
      <diagonal/>
    </border>
    <border>
      <left style="thin">
        <color indexed="64"/>
      </left>
      <right style="thin">
        <color indexed="64"/>
      </right>
      <top style="thin">
        <color indexed="64"/>
      </top>
      <bottom style="thin">
        <color indexed="64"/>
      </bottom>
      <diagonal/>
    </border>
    <border>
      <left/>
      <right style="thin">
        <color indexed="64"/>
      </right>
      <top style="thin">
        <color rgb="FF231F20"/>
      </top>
      <bottom style="thin">
        <color rgb="FF231F20"/>
      </bottom>
      <diagonal/>
    </border>
    <border>
      <left style="thin">
        <color indexed="64"/>
      </left>
      <right/>
      <top style="thin">
        <color indexed="64"/>
      </top>
      <bottom style="thin">
        <color rgb="FF231F20"/>
      </bottom>
      <diagonal/>
    </border>
    <border>
      <left/>
      <right/>
      <top style="thin">
        <color indexed="64"/>
      </top>
      <bottom style="thin">
        <color rgb="FF231F20"/>
      </bottom>
      <diagonal/>
    </border>
    <border>
      <left/>
      <right style="thin">
        <color rgb="FF231F20"/>
      </right>
      <top style="thin">
        <color indexed="64"/>
      </top>
      <bottom style="thin">
        <color rgb="FF231F20"/>
      </bottom>
      <diagonal/>
    </border>
    <border>
      <left style="thin">
        <color rgb="FF231F20"/>
      </left>
      <right/>
      <top style="thin">
        <color indexed="64"/>
      </top>
      <bottom style="thin">
        <color rgb="FF231F20"/>
      </bottom>
      <diagonal/>
    </border>
    <border>
      <left style="thin">
        <color rgb="FF231F20"/>
      </left>
      <right style="thin">
        <color rgb="FF231F20"/>
      </right>
      <top style="thin">
        <color indexed="64"/>
      </top>
      <bottom style="thin">
        <color rgb="FF231F20"/>
      </bottom>
      <diagonal/>
    </border>
    <border>
      <left style="thin">
        <color indexed="64"/>
      </left>
      <right/>
      <top style="thin">
        <color rgb="FF231F20"/>
      </top>
      <bottom style="thin">
        <color rgb="FF231F20"/>
      </bottom>
      <diagonal/>
    </border>
    <border>
      <left style="thin">
        <color indexed="64"/>
      </left>
      <right/>
      <top style="thin">
        <color rgb="FF231F20"/>
      </top>
      <bottom/>
      <diagonal/>
    </border>
    <border>
      <left/>
      <right style="thin">
        <color rgb="FF231F20"/>
      </right>
      <top/>
      <bottom style="thin">
        <color indexed="64"/>
      </bottom>
      <diagonal/>
    </border>
    <border>
      <left style="thin">
        <color rgb="FF231F20"/>
      </left>
      <right/>
      <top/>
      <bottom style="thin">
        <color indexed="64"/>
      </bottom>
      <diagonal/>
    </border>
    <border>
      <left style="thin">
        <color rgb="FF231F20"/>
      </left>
      <right/>
      <top style="thin">
        <color rgb="FF231F20"/>
      </top>
      <bottom style="medium">
        <color indexed="64"/>
      </bottom>
      <diagonal/>
    </border>
    <border>
      <left/>
      <right style="thin">
        <color rgb="FF231F20"/>
      </right>
      <top style="thin">
        <color rgb="FF231F20"/>
      </top>
      <bottom style="medium">
        <color indexed="64"/>
      </bottom>
      <diagonal/>
    </border>
    <border>
      <left/>
      <right/>
      <top style="thin">
        <color rgb="FF231F20"/>
      </top>
      <bottom style="medium">
        <color indexed="64"/>
      </bottom>
      <diagonal/>
    </border>
    <border>
      <left style="thin">
        <color rgb="FF231F20"/>
      </left>
      <right style="thin">
        <color rgb="FF231F20"/>
      </right>
      <top style="thin">
        <color rgb="FF231F20"/>
      </top>
      <bottom style="medium">
        <color indexed="64"/>
      </bottom>
      <diagonal/>
    </border>
    <border>
      <left/>
      <right style="medium">
        <color indexed="64"/>
      </right>
      <top style="thin">
        <color indexed="64"/>
      </top>
      <bottom style="thin">
        <color rgb="FF231F20"/>
      </bottom>
      <diagonal/>
    </border>
    <border>
      <left style="thin">
        <color rgb="FF231F20"/>
      </left>
      <right/>
      <top style="medium">
        <color indexed="64"/>
      </top>
      <bottom style="thin">
        <color indexed="64"/>
      </bottom>
      <diagonal/>
    </border>
    <border>
      <left/>
      <right style="thin">
        <color rgb="FF231F20"/>
      </right>
      <top style="medium">
        <color indexed="64"/>
      </top>
      <bottom style="thin">
        <color indexed="64"/>
      </bottom>
      <diagonal/>
    </border>
    <border>
      <left/>
      <right style="thin">
        <color indexed="64"/>
      </right>
      <top style="thin">
        <color indexed="64"/>
      </top>
      <bottom style="thin">
        <color rgb="FF231F20"/>
      </bottom>
      <diagonal/>
    </border>
    <border>
      <left style="thin">
        <color indexed="64"/>
      </left>
      <right/>
      <top style="thin">
        <color rgb="FF231F20"/>
      </top>
      <bottom style="thin">
        <color indexed="64"/>
      </bottom>
      <diagonal/>
    </border>
    <border>
      <left/>
      <right style="thin">
        <color indexed="64"/>
      </right>
      <top style="thin">
        <color rgb="FF231F20"/>
      </top>
      <bottom style="thin">
        <color indexed="64"/>
      </bottom>
      <diagonal/>
    </border>
    <border>
      <left style="thin">
        <color indexed="64"/>
      </left>
      <right style="thin">
        <color indexed="64"/>
      </right>
      <top/>
      <bottom style="thin">
        <color rgb="FF231F20"/>
      </bottom>
      <diagonal/>
    </border>
    <border>
      <left style="thin">
        <color indexed="64"/>
      </left>
      <right style="thin">
        <color indexed="64"/>
      </right>
      <top style="thin">
        <color rgb="FF231F20"/>
      </top>
      <bottom style="thin">
        <color rgb="FF231F20"/>
      </bottom>
      <diagonal/>
    </border>
    <border>
      <left style="thin">
        <color indexed="64"/>
      </left>
      <right style="thin">
        <color indexed="64"/>
      </right>
      <top style="thin">
        <color rgb="FF231F20"/>
      </top>
      <bottom style="thin">
        <color indexed="64"/>
      </bottom>
      <diagonal/>
    </border>
    <border>
      <left/>
      <right style="medium">
        <color indexed="64"/>
      </right>
      <top style="thin">
        <color rgb="FF231F20"/>
      </top>
      <bottom style="medium">
        <color indexed="64"/>
      </bottom>
      <diagonal/>
    </border>
    <border diagonalUp="1" diagonalDown="1">
      <left style="thin">
        <color rgb="FF231F20"/>
      </left>
      <right style="thin">
        <color indexed="64"/>
      </right>
      <top style="medium">
        <color indexed="64"/>
      </top>
      <bottom style="thin">
        <color indexed="64"/>
      </bottom>
      <diagonal style="thin">
        <color rgb="FF231F20"/>
      </diagonal>
    </border>
    <border diagonalUp="1" diagonalDown="1">
      <left style="thin">
        <color rgb="FF231F20"/>
      </left>
      <right style="thin">
        <color rgb="FF231F20"/>
      </right>
      <top style="medium">
        <color indexed="64"/>
      </top>
      <bottom style="thin">
        <color indexed="64"/>
      </bottom>
      <diagonal style="thin">
        <color rgb="FF231F20"/>
      </diagonal>
    </border>
  </borders>
  <cellStyleXfs count="4">
    <xf numFmtId="0" fontId="0" fillId="0" borderId="0"/>
    <xf numFmtId="0" fontId="2" fillId="0" borderId="0"/>
    <xf numFmtId="9" fontId="2" fillId="0" borderId="0" applyFont="0" applyFill="0" applyBorder="0" applyAlignment="0" applyProtection="0"/>
    <xf numFmtId="0" fontId="2" fillId="0" borderId="0"/>
  </cellStyleXfs>
  <cellXfs count="463">
    <xf numFmtId="0" fontId="0" fillId="0" borderId="0" xfId="0"/>
    <xf numFmtId="0" fontId="5" fillId="0" borderId="0" xfId="0" applyFont="1"/>
    <xf numFmtId="0" fontId="0" fillId="2" borderId="0" xfId="0" applyFill="1" applyBorder="1"/>
    <xf numFmtId="164" fontId="21" fillId="2" borderId="0" xfId="0" applyNumberFormat="1" applyFont="1" applyFill="1" applyBorder="1" applyAlignment="1">
      <alignment horizontal="center" vertical="top" shrinkToFit="1"/>
    </xf>
    <xf numFmtId="1" fontId="21" fillId="2" borderId="0" xfId="0" applyNumberFormat="1" applyFont="1" applyFill="1" applyBorder="1" applyAlignment="1">
      <alignment horizontal="left" vertical="top" indent="1" shrinkToFit="1"/>
    </xf>
    <xf numFmtId="2" fontId="21" fillId="2" borderId="0" xfId="0" applyNumberFormat="1" applyFont="1" applyFill="1" applyBorder="1" applyAlignment="1">
      <alignment horizontal="left" vertical="top" indent="3" shrinkToFit="1"/>
    </xf>
    <xf numFmtId="0" fontId="0" fillId="0" borderId="29" xfId="0" applyBorder="1" applyAlignment="1">
      <alignment horizontal="center"/>
    </xf>
    <xf numFmtId="0" fontId="0" fillId="0" borderId="0" xfId="0" applyAlignment="1">
      <alignment horizontal="center"/>
    </xf>
    <xf numFmtId="0" fontId="0" fillId="0" borderId="22" xfId="0" applyBorder="1" applyAlignment="1">
      <alignment horizontal="center"/>
    </xf>
    <xf numFmtId="0" fontId="0" fillId="0" borderId="34"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5" fillId="0" borderId="31" xfId="0" applyFont="1" applyBorder="1" applyAlignment="1">
      <alignment horizontal="center"/>
    </xf>
    <xf numFmtId="0" fontId="5" fillId="0" borderId="32" xfId="0" applyFont="1" applyBorder="1" applyAlignment="1">
      <alignment horizontal="center"/>
    </xf>
    <xf numFmtId="0" fontId="5" fillId="6" borderId="0" xfId="0" applyFont="1" applyFill="1"/>
    <xf numFmtId="0" fontId="0" fillId="6" borderId="0" xfId="0" applyFill="1"/>
    <xf numFmtId="0" fontId="0" fillId="0" borderId="0" xfId="0" applyBorder="1" applyAlignment="1">
      <alignment horizontal="center"/>
    </xf>
    <xf numFmtId="0" fontId="0" fillId="5" borderId="34" xfId="0" applyFill="1" applyBorder="1" applyAlignment="1">
      <alignment horizontal="center"/>
    </xf>
    <xf numFmtId="0" fontId="0" fillId="5" borderId="31" xfId="0" applyFill="1" applyBorder="1" applyAlignment="1">
      <alignment horizontal="center"/>
    </xf>
    <xf numFmtId="0" fontId="0" fillId="5" borderId="32" xfId="0" applyFill="1" applyBorder="1" applyAlignment="1">
      <alignment horizontal="center"/>
    </xf>
    <xf numFmtId="0" fontId="0" fillId="5" borderId="0" xfId="0" applyFill="1" applyBorder="1" applyAlignment="1">
      <alignment horizontal="center"/>
    </xf>
    <xf numFmtId="0" fontId="0" fillId="5" borderId="0" xfId="0" applyFill="1" applyAlignment="1">
      <alignment horizontal="center"/>
    </xf>
    <xf numFmtId="0" fontId="0" fillId="5" borderId="1" xfId="0" applyFill="1" applyBorder="1" applyAlignment="1">
      <alignment horizontal="center"/>
    </xf>
    <xf numFmtId="0" fontId="0" fillId="5" borderId="24" xfId="0" applyFill="1" applyBorder="1" applyAlignment="1">
      <alignment horizontal="center"/>
    </xf>
    <xf numFmtId="0" fontId="0" fillId="5" borderId="25" xfId="0" applyFill="1" applyBorder="1" applyAlignment="1">
      <alignment horizontal="center"/>
    </xf>
    <xf numFmtId="0" fontId="0" fillId="5" borderId="30" xfId="0" applyFill="1" applyBorder="1" applyAlignment="1">
      <alignment horizontal="center"/>
    </xf>
    <xf numFmtId="0" fontId="0" fillId="2" borderId="0" xfId="0" applyFill="1" applyProtection="1"/>
    <xf numFmtId="0" fontId="0" fillId="0" borderId="0" xfId="0" applyProtection="1"/>
    <xf numFmtId="0" fontId="7" fillId="2" borderId="0" xfId="3" applyFont="1" applyFill="1" applyAlignment="1" applyProtection="1">
      <alignment vertical="center"/>
    </xf>
    <xf numFmtId="0" fontId="12" fillId="2" borderId="0" xfId="3" applyFont="1" applyFill="1" applyAlignment="1" applyProtection="1">
      <alignment vertical="center"/>
    </xf>
    <xf numFmtId="0" fontId="7" fillId="2" borderId="0" xfId="3" applyFont="1" applyFill="1" applyAlignment="1" applyProtection="1">
      <alignment horizontal="center" vertical="center"/>
    </xf>
    <xf numFmtId="0" fontId="25" fillId="2" borderId="0" xfId="3" applyFont="1" applyFill="1" applyAlignment="1" applyProtection="1">
      <alignment vertical="center"/>
    </xf>
    <xf numFmtId="0" fontId="25" fillId="2" borderId="0" xfId="0" applyFont="1" applyFill="1" applyProtection="1"/>
    <xf numFmtId="0" fontId="26" fillId="2" borderId="0" xfId="3" applyFont="1" applyFill="1" applyAlignment="1" applyProtection="1">
      <alignment vertical="center"/>
    </xf>
    <xf numFmtId="0" fontId="27" fillId="2" borderId="0" xfId="3" applyFont="1" applyFill="1" applyAlignment="1" applyProtection="1">
      <alignment vertical="center"/>
    </xf>
    <xf numFmtId="0" fontId="28" fillId="2" borderId="0" xfId="3" applyFont="1" applyFill="1" applyAlignment="1" applyProtection="1">
      <alignment vertical="center"/>
    </xf>
    <xf numFmtId="0" fontId="2" fillId="2" borderId="0" xfId="3" applyFill="1" applyAlignment="1" applyProtection="1">
      <alignment vertical="center"/>
    </xf>
    <xf numFmtId="0" fontId="0" fillId="2" borderId="0" xfId="3" applyFont="1" applyFill="1" applyAlignment="1" applyProtection="1">
      <alignment vertical="center"/>
    </xf>
    <xf numFmtId="0" fontId="10" fillId="3" borderId="5" xfId="3" applyFont="1" applyFill="1" applyBorder="1" applyAlignment="1" applyProtection="1">
      <alignment vertical="center"/>
    </xf>
    <xf numFmtId="0" fontId="11" fillId="3" borderId="0" xfId="3" applyFont="1" applyFill="1" applyBorder="1" applyAlignment="1" applyProtection="1">
      <alignment vertical="center"/>
    </xf>
    <xf numFmtId="1" fontId="11" fillId="3" borderId="0" xfId="3" applyNumberFormat="1" applyFont="1" applyFill="1" applyBorder="1" applyAlignment="1" applyProtection="1">
      <alignment vertical="center"/>
    </xf>
    <xf numFmtId="0" fontId="11" fillId="3" borderId="6" xfId="3" applyFont="1" applyFill="1" applyBorder="1" applyAlignment="1" applyProtection="1">
      <alignment vertical="center"/>
    </xf>
    <xf numFmtId="0" fontId="11" fillId="3" borderId="5" xfId="3" applyFont="1" applyFill="1" applyBorder="1" applyAlignment="1" applyProtection="1">
      <alignment vertical="center"/>
    </xf>
    <xf numFmtId="0" fontId="11" fillId="3" borderId="7" xfId="3" applyFont="1" applyFill="1" applyBorder="1" applyAlignment="1" applyProtection="1">
      <alignment vertical="center"/>
    </xf>
    <xf numFmtId="0" fontId="11" fillId="3" borderId="8" xfId="3" applyFont="1" applyFill="1" applyBorder="1" applyAlignment="1" applyProtection="1">
      <alignment vertical="center"/>
    </xf>
    <xf numFmtId="165" fontId="11" fillId="3" borderId="8" xfId="3" applyNumberFormat="1" applyFont="1" applyFill="1" applyBorder="1" applyAlignment="1" applyProtection="1">
      <alignment vertical="center"/>
    </xf>
    <xf numFmtId="0" fontId="11" fillId="3" borderId="9" xfId="3" applyFont="1" applyFill="1" applyBorder="1" applyAlignment="1" applyProtection="1">
      <alignment vertical="center"/>
    </xf>
    <xf numFmtId="165" fontId="12" fillId="2" borderId="0" xfId="3" applyNumberFormat="1" applyFont="1" applyFill="1" applyAlignment="1" applyProtection="1">
      <alignment vertical="center"/>
    </xf>
    <xf numFmtId="0" fontId="12" fillId="2" borderId="0" xfId="0" applyFont="1" applyFill="1" applyProtection="1"/>
    <xf numFmtId="0" fontId="12" fillId="2" borderId="0" xfId="3" applyFont="1" applyFill="1" applyAlignment="1" applyProtection="1">
      <alignment horizontal="center" vertical="center"/>
    </xf>
    <xf numFmtId="1" fontId="12" fillId="2" borderId="0" xfId="3" applyNumberFormat="1" applyFont="1" applyFill="1" applyAlignment="1" applyProtection="1">
      <alignment horizontal="center" vertical="center"/>
    </xf>
    <xf numFmtId="164" fontId="12" fillId="2" borderId="0" xfId="3" applyNumberFormat="1" applyFont="1" applyFill="1" applyAlignment="1" applyProtection="1">
      <alignment horizontal="center" vertical="center"/>
    </xf>
    <xf numFmtId="0" fontId="8" fillId="2" borderId="0" xfId="3" applyFont="1" applyFill="1" applyAlignment="1" applyProtection="1">
      <alignment vertical="center"/>
    </xf>
    <xf numFmtId="0" fontId="6" fillId="2" borderId="0" xfId="3" applyFont="1" applyFill="1" applyAlignment="1" applyProtection="1">
      <alignment horizontal="center" vertical="center" wrapText="1"/>
    </xf>
    <xf numFmtId="0" fontId="0" fillId="2" borderId="0" xfId="3" applyFont="1" applyFill="1" applyAlignment="1" applyProtection="1">
      <alignment horizontal="center" vertical="center"/>
    </xf>
    <xf numFmtId="0" fontId="2" fillId="2" borderId="0" xfId="3" applyFill="1" applyAlignment="1" applyProtection="1">
      <alignment horizontal="right" vertical="center"/>
    </xf>
    <xf numFmtId="0" fontId="2" fillId="2" borderId="0" xfId="3" applyFill="1" applyAlignment="1" applyProtection="1">
      <alignment horizontal="center" vertical="center"/>
    </xf>
    <xf numFmtId="0" fontId="1" fillId="2" borderId="0" xfId="3" applyFont="1" applyFill="1" applyAlignment="1" applyProtection="1">
      <alignment horizontal="left" vertical="center"/>
    </xf>
    <xf numFmtId="1" fontId="2" fillId="2" borderId="0" xfId="3" applyNumberFormat="1" applyFill="1" applyAlignment="1" applyProtection="1">
      <alignment horizontal="center" vertical="center"/>
    </xf>
    <xf numFmtId="164" fontId="2" fillId="2" borderId="0" xfId="3" applyNumberFormat="1" applyFill="1" applyAlignment="1" applyProtection="1">
      <alignment horizontal="center" vertical="center"/>
    </xf>
    <xf numFmtId="0" fontId="7" fillId="2" borderId="0" xfId="0" applyFont="1" applyFill="1" applyProtection="1"/>
    <xf numFmtId="0" fontId="29" fillId="0" borderId="0" xfId="0" applyFont="1" applyAlignment="1">
      <alignment horizontal="center"/>
    </xf>
    <xf numFmtId="0" fontId="15" fillId="2" borderId="0" xfId="0" applyFont="1" applyFill="1" applyBorder="1" applyAlignment="1">
      <alignment horizontal="left" wrapText="1"/>
    </xf>
    <xf numFmtId="0" fontId="15" fillId="2" borderId="0" xfId="0" applyFont="1" applyFill="1" applyBorder="1" applyAlignment="1">
      <alignment horizontal="center" wrapText="1"/>
    </xf>
    <xf numFmtId="0" fontId="23" fillId="2" borderId="0" xfId="0" applyFont="1" applyFill="1" applyBorder="1" applyAlignment="1">
      <alignment horizontal="center" vertical="top" wrapText="1"/>
    </xf>
    <xf numFmtId="1" fontId="21" fillId="2" borderId="0" xfId="0" applyNumberFormat="1" applyFont="1" applyFill="1" applyBorder="1" applyAlignment="1">
      <alignment horizontal="center" vertical="top" shrinkToFit="1"/>
    </xf>
    <xf numFmtId="0" fontId="15" fillId="2" borderId="0" xfId="0" applyFont="1" applyFill="1" applyBorder="1" applyAlignment="1">
      <alignment horizontal="left" vertical="top"/>
    </xf>
    <xf numFmtId="0" fontId="0" fillId="2" borderId="0" xfId="0" applyFill="1" applyBorder="1" applyAlignment="1">
      <alignment horizontal="left" vertical="top"/>
    </xf>
    <xf numFmtId="0" fontId="15" fillId="2" borderId="0" xfId="0" applyFont="1" applyFill="1" applyBorder="1" applyAlignment="1">
      <alignment vertical="top" wrapText="1"/>
    </xf>
    <xf numFmtId="0" fontId="17" fillId="2" borderId="0" xfId="0" applyFont="1" applyFill="1" applyBorder="1" applyAlignment="1">
      <alignment vertical="top" wrapText="1"/>
    </xf>
    <xf numFmtId="0" fontId="18" fillId="2" borderId="0" xfId="0" applyFont="1" applyFill="1" applyBorder="1" applyAlignment="1">
      <alignment vertical="top" wrapText="1"/>
    </xf>
    <xf numFmtId="0" fontId="15" fillId="2" borderId="0" xfId="0" applyFont="1" applyFill="1" applyBorder="1" applyAlignment="1">
      <alignment wrapText="1"/>
    </xf>
    <xf numFmtId="166" fontId="24" fillId="2" borderId="0" xfId="0" applyNumberFormat="1" applyFont="1" applyFill="1" applyBorder="1" applyAlignment="1">
      <alignment wrapText="1"/>
    </xf>
    <xf numFmtId="0" fontId="23" fillId="2" borderId="0" xfId="0" applyFont="1" applyFill="1" applyBorder="1" applyAlignment="1">
      <alignment vertical="top" wrapText="1"/>
    </xf>
    <xf numFmtId="1" fontId="21" fillId="2" borderId="0" xfId="0" applyNumberFormat="1" applyFont="1" applyFill="1" applyBorder="1" applyAlignment="1">
      <alignment vertical="top" shrinkToFit="1"/>
    </xf>
    <xf numFmtId="0" fontId="23" fillId="2" borderId="0" xfId="0" applyFont="1" applyFill="1" applyBorder="1" applyAlignment="1">
      <alignment wrapText="1"/>
    </xf>
    <xf numFmtId="2" fontId="21" fillId="2" borderId="0" xfId="0" applyNumberFormat="1" applyFont="1" applyFill="1" applyBorder="1" applyAlignment="1">
      <alignment vertical="top" shrinkToFit="1"/>
    </xf>
    <xf numFmtId="0" fontId="14" fillId="2" borderId="0" xfId="0" applyFont="1" applyFill="1" applyBorder="1" applyAlignment="1">
      <alignment vertical="top" wrapText="1"/>
    </xf>
    <xf numFmtId="0" fontId="15" fillId="2" borderId="0" xfId="0" applyFont="1" applyFill="1" applyBorder="1" applyAlignment="1">
      <alignment vertical="center" wrapText="1"/>
    </xf>
    <xf numFmtId="0" fontId="14" fillId="2" borderId="0" xfId="0" applyFont="1" applyFill="1" applyBorder="1" applyAlignment="1">
      <alignment vertical="center" wrapText="1"/>
    </xf>
    <xf numFmtId="0" fontId="22" fillId="2" borderId="0" xfId="0" applyFont="1" applyFill="1" applyBorder="1" applyAlignment="1">
      <alignment vertical="top" wrapText="1"/>
    </xf>
    <xf numFmtId="0" fontId="30" fillId="2" borderId="0" xfId="0" applyFont="1" applyFill="1" applyBorder="1" applyProtection="1">
      <protection locked="0"/>
    </xf>
    <xf numFmtId="1" fontId="0" fillId="5" borderId="0" xfId="0" applyNumberFormat="1" applyFill="1" applyBorder="1" applyAlignment="1">
      <alignment horizontal="center"/>
    </xf>
    <xf numFmtId="1" fontId="0" fillId="0" borderId="0" xfId="0" applyNumberFormat="1" applyBorder="1" applyAlignment="1">
      <alignment horizontal="center"/>
    </xf>
    <xf numFmtId="0" fontId="5" fillId="0" borderId="0" xfId="0" applyFont="1" applyBorder="1" applyAlignment="1">
      <alignment horizontal="center"/>
    </xf>
    <xf numFmtId="170" fontId="42" fillId="4" borderId="16" xfId="0" applyNumberFormat="1" applyFont="1" applyFill="1" applyBorder="1" applyAlignment="1" applyProtection="1">
      <alignment horizontal="center" vertical="center" wrapText="1"/>
      <protection locked="0"/>
    </xf>
    <xf numFmtId="170" fontId="42" fillId="4" borderId="52" xfId="0" applyNumberFormat="1" applyFont="1" applyFill="1" applyBorder="1" applyAlignment="1" applyProtection="1">
      <alignment horizontal="center" vertical="center" wrapText="1"/>
      <protection locked="0"/>
    </xf>
    <xf numFmtId="170" fontId="42" fillId="2" borderId="16" xfId="0" applyNumberFormat="1" applyFont="1" applyFill="1" applyBorder="1" applyAlignment="1" applyProtection="1">
      <alignment horizontal="center" vertical="center" wrapText="1"/>
      <protection locked="0"/>
    </xf>
    <xf numFmtId="170" fontId="42" fillId="2" borderId="52" xfId="0" applyNumberFormat="1" applyFont="1" applyFill="1" applyBorder="1" applyAlignment="1" applyProtection="1">
      <alignment horizontal="center" vertical="center" wrapText="1"/>
      <protection locked="0"/>
    </xf>
    <xf numFmtId="170" fontId="42" fillId="4" borderId="13" xfId="0" applyNumberFormat="1" applyFont="1" applyFill="1" applyBorder="1" applyAlignment="1" applyProtection="1">
      <alignment horizontal="center" vertical="center" wrapText="1"/>
      <protection locked="0"/>
    </xf>
    <xf numFmtId="170" fontId="42" fillId="2" borderId="13" xfId="0" applyNumberFormat="1" applyFont="1" applyFill="1" applyBorder="1" applyAlignment="1" applyProtection="1">
      <alignment horizontal="center" vertical="center" wrapText="1"/>
      <protection locked="0"/>
    </xf>
    <xf numFmtId="170" fontId="42" fillId="4" borderId="49" xfId="0" applyNumberFormat="1" applyFont="1" applyFill="1" applyBorder="1" applyAlignment="1" applyProtection="1">
      <alignment horizontal="center" vertical="center" wrapText="1"/>
      <protection locked="0"/>
    </xf>
    <xf numFmtId="170" fontId="42" fillId="2" borderId="49" xfId="0" applyNumberFormat="1" applyFont="1" applyFill="1" applyBorder="1" applyAlignment="1" applyProtection="1">
      <alignment horizontal="center" vertical="center" wrapText="1"/>
      <protection locked="0"/>
    </xf>
    <xf numFmtId="165" fontId="47" fillId="4" borderId="38" xfId="0" applyNumberFormat="1" applyFont="1" applyFill="1" applyBorder="1" applyAlignment="1" applyProtection="1">
      <alignment horizontal="center" vertical="center" wrapText="1"/>
    </xf>
    <xf numFmtId="165" fontId="47" fillId="2" borderId="38" xfId="0" applyNumberFormat="1" applyFont="1" applyFill="1" applyBorder="1" applyAlignment="1" applyProtection="1">
      <alignment horizontal="center" vertical="center" wrapText="1"/>
    </xf>
    <xf numFmtId="0" fontId="0" fillId="0" borderId="30" xfId="0" applyBorder="1" applyAlignment="1">
      <alignment horizontal="center" vertical="center"/>
    </xf>
    <xf numFmtId="0" fontId="5" fillId="0" borderId="30" xfId="0" applyFont="1" applyBorder="1" applyAlignment="1">
      <alignment horizontal="center"/>
    </xf>
    <xf numFmtId="1" fontId="0" fillId="5" borderId="31" xfId="0" applyNumberFormat="1" applyFill="1" applyBorder="1" applyAlignment="1">
      <alignment horizontal="center"/>
    </xf>
    <xf numFmtId="1" fontId="0" fillId="0" borderId="31" xfId="0" applyNumberFormat="1" applyBorder="1" applyAlignment="1">
      <alignment horizontal="center"/>
    </xf>
    <xf numFmtId="1" fontId="0" fillId="5" borderId="24" xfId="0" applyNumberFormat="1" applyFill="1" applyBorder="1" applyAlignment="1">
      <alignment horizontal="center"/>
    </xf>
    <xf numFmtId="1" fontId="0" fillId="5" borderId="30" xfId="0" applyNumberFormat="1" applyFill="1" applyBorder="1" applyAlignment="1">
      <alignment horizontal="center"/>
    </xf>
    <xf numFmtId="0" fontId="2" fillId="0" borderId="0" xfId="3" applyFill="1" applyAlignment="1" applyProtection="1">
      <alignment vertical="center"/>
    </xf>
    <xf numFmtId="0" fontId="49" fillId="0" borderId="0" xfId="0" applyFont="1" applyFill="1" applyBorder="1" applyAlignment="1" applyProtection="1">
      <alignment horizontal="left" vertical="top"/>
    </xf>
    <xf numFmtId="0" fontId="30" fillId="2" borderId="0" xfId="0" applyFont="1" applyFill="1" applyBorder="1" applyProtection="1"/>
    <xf numFmtId="0" fontId="16" fillId="2" borderId="0" xfId="0" applyFont="1" applyFill="1" applyBorder="1" applyAlignment="1" applyProtection="1">
      <alignment vertical="top" wrapText="1"/>
    </xf>
    <xf numFmtId="167" fontId="36" fillId="4" borderId="38" xfId="0" applyNumberFormat="1" applyFont="1" applyFill="1" applyBorder="1" applyAlignment="1" applyProtection="1">
      <alignment horizontal="center" vertical="center" wrapText="1"/>
    </xf>
    <xf numFmtId="0" fontId="31" fillId="0" borderId="0" xfId="0" applyFont="1" applyFill="1" applyBorder="1" applyAlignment="1" applyProtection="1">
      <alignment horizontal="left" vertical="top"/>
    </xf>
    <xf numFmtId="167" fontId="36" fillId="4" borderId="59" xfId="0" applyNumberFormat="1" applyFont="1" applyFill="1" applyBorder="1" applyAlignment="1" applyProtection="1">
      <alignment horizontal="center" vertical="center" wrapText="1"/>
    </xf>
    <xf numFmtId="167" fontId="36" fillId="4" borderId="60" xfId="0" applyNumberFormat="1" applyFont="1" applyFill="1" applyBorder="1" applyAlignment="1" applyProtection="1">
      <alignment horizontal="center" vertical="center" wrapText="1"/>
    </xf>
    <xf numFmtId="167" fontId="36" fillId="4" borderId="61" xfId="0" applyNumberFormat="1" applyFont="1" applyFill="1" applyBorder="1" applyAlignment="1" applyProtection="1">
      <alignment horizontal="center" vertical="center" wrapText="1"/>
    </xf>
    <xf numFmtId="167" fontId="37" fillId="0" borderId="0" xfId="0" applyNumberFormat="1" applyFont="1" applyFill="1" applyBorder="1" applyAlignment="1" applyProtection="1">
      <alignment vertical="center" wrapText="1"/>
    </xf>
    <xf numFmtId="167" fontId="36" fillId="2" borderId="0" xfId="0" applyNumberFormat="1" applyFont="1" applyFill="1" applyBorder="1" applyAlignment="1" applyProtection="1">
      <alignment horizontal="center" vertical="center" wrapText="1"/>
    </xf>
    <xf numFmtId="167" fontId="37" fillId="0" borderId="0" xfId="0" applyNumberFormat="1" applyFont="1" applyFill="1" applyBorder="1" applyAlignment="1" applyProtection="1">
      <alignment horizontal="center" vertical="center" wrapText="1"/>
    </xf>
    <xf numFmtId="167" fontId="14" fillId="2" borderId="0" xfId="0" applyNumberFormat="1" applyFont="1" applyFill="1" applyBorder="1" applyAlignment="1" applyProtection="1">
      <alignment horizontal="left" vertical="top" wrapText="1" indent="1"/>
    </xf>
    <xf numFmtId="167" fontId="31" fillId="0" borderId="0" xfId="0" applyNumberFormat="1" applyFont="1" applyFill="1" applyBorder="1" applyAlignment="1" applyProtection="1">
      <alignment horizontal="left" vertical="top" wrapText="1"/>
    </xf>
    <xf numFmtId="167" fontId="31" fillId="0" borderId="0" xfId="0" applyNumberFormat="1" applyFont="1" applyFill="1" applyBorder="1" applyAlignment="1" applyProtection="1">
      <alignment horizontal="center" vertical="top" wrapText="1"/>
    </xf>
    <xf numFmtId="167" fontId="47" fillId="4" borderId="22" xfId="0" applyNumberFormat="1" applyFont="1" applyFill="1" applyBorder="1" applyAlignment="1" applyProtection="1">
      <alignment horizontal="left" vertical="center" wrapText="1" indent="1"/>
    </xf>
    <xf numFmtId="167" fontId="49" fillId="4" borderId="23" xfId="0" applyNumberFormat="1" applyFont="1" applyFill="1" applyBorder="1" applyAlignment="1" applyProtection="1">
      <alignment horizontal="right" vertical="center" wrapText="1" indent="1"/>
    </xf>
    <xf numFmtId="167" fontId="31" fillId="0" borderId="0" xfId="0" applyNumberFormat="1" applyFont="1" applyFill="1" applyBorder="1" applyAlignment="1" applyProtection="1">
      <alignment horizontal="left" vertical="top"/>
    </xf>
    <xf numFmtId="0" fontId="44" fillId="2" borderId="0" xfId="0" applyFont="1" applyFill="1" applyBorder="1" applyProtection="1"/>
    <xf numFmtId="167" fontId="31" fillId="4" borderId="2" xfId="0" applyNumberFormat="1" applyFont="1" applyFill="1" applyBorder="1" applyAlignment="1" applyProtection="1">
      <alignment horizontal="left" vertical="center" wrapText="1" indent="1"/>
    </xf>
    <xf numFmtId="167" fontId="47" fillId="4" borderId="3" xfId="0" applyNumberFormat="1" applyFont="1" applyFill="1" applyBorder="1" applyAlignment="1" applyProtection="1">
      <alignment horizontal="left" vertical="center" wrapText="1" indent="1"/>
    </xf>
    <xf numFmtId="167" fontId="31" fillId="4" borderId="3" xfId="0" applyNumberFormat="1" applyFont="1" applyFill="1" applyBorder="1" applyAlignment="1" applyProtection="1">
      <alignment vertical="center" wrapText="1"/>
    </xf>
    <xf numFmtId="167" fontId="31" fillId="4" borderId="4" xfId="0" applyNumberFormat="1" applyFont="1" applyFill="1" applyBorder="1" applyAlignment="1" applyProtection="1">
      <alignment vertical="center" wrapText="1"/>
    </xf>
    <xf numFmtId="14" fontId="18" fillId="4" borderId="14" xfId="0" applyNumberFormat="1" applyFont="1" applyFill="1" applyBorder="1" applyAlignment="1" applyProtection="1">
      <alignment horizontal="center" vertical="center" wrapText="1"/>
    </xf>
    <xf numFmtId="167" fontId="43" fillId="4" borderId="13" xfId="0" applyNumberFormat="1" applyFont="1" applyFill="1" applyBorder="1" applyAlignment="1" applyProtection="1">
      <alignment horizontal="center" vertical="center" wrapText="1"/>
    </xf>
    <xf numFmtId="170" fontId="43" fillId="4" borderId="13" xfId="0" applyNumberFormat="1" applyFont="1" applyFill="1" applyBorder="1" applyAlignment="1" applyProtection="1">
      <alignment horizontal="center" vertical="center" wrapText="1"/>
    </xf>
    <xf numFmtId="169" fontId="43" fillId="4" borderId="13" xfId="0" applyNumberFormat="1" applyFont="1" applyFill="1" applyBorder="1" applyAlignment="1" applyProtection="1">
      <alignment horizontal="center" vertical="center" wrapText="1"/>
    </xf>
    <xf numFmtId="167" fontId="31" fillId="4" borderId="14" xfId="0" applyNumberFormat="1" applyFont="1" applyFill="1" applyBorder="1" applyAlignment="1" applyProtection="1">
      <alignment vertical="center" wrapText="1"/>
    </xf>
    <xf numFmtId="167" fontId="31" fillId="4" borderId="5" xfId="0" applyNumberFormat="1" applyFont="1" applyFill="1" applyBorder="1" applyAlignment="1" applyProtection="1">
      <alignment horizontal="left" vertical="center" wrapText="1" indent="1"/>
    </xf>
    <xf numFmtId="171" fontId="47" fillId="4" borderId="0" xfId="0" applyNumberFormat="1" applyFont="1" applyFill="1" applyBorder="1" applyAlignment="1" applyProtection="1">
      <alignment horizontal="left" vertical="center" wrapText="1" indent="1"/>
    </xf>
    <xf numFmtId="169" fontId="31" fillId="4" borderId="0" xfId="0" applyNumberFormat="1" applyFont="1" applyFill="1" applyBorder="1" applyAlignment="1" applyProtection="1">
      <alignment horizontal="right" vertical="center" wrapText="1"/>
    </xf>
    <xf numFmtId="167" fontId="31" fillId="4" borderId="0" xfId="0" applyNumberFormat="1" applyFont="1" applyFill="1" applyBorder="1" applyAlignment="1" applyProtection="1">
      <alignment vertical="center" wrapText="1"/>
    </xf>
    <xf numFmtId="167" fontId="31" fillId="4" borderId="6" xfId="0" applyNumberFormat="1" applyFont="1" applyFill="1" applyBorder="1" applyAlignment="1" applyProtection="1">
      <alignment vertical="center" wrapText="1"/>
    </xf>
    <xf numFmtId="167" fontId="47" fillId="4" borderId="0" xfId="0" applyNumberFormat="1" applyFont="1" applyFill="1" applyBorder="1" applyAlignment="1" applyProtection="1">
      <alignment horizontal="left" vertical="center" wrapText="1" indent="1"/>
    </xf>
    <xf numFmtId="168" fontId="31" fillId="4" borderId="0" xfId="0" applyNumberFormat="1" applyFont="1" applyFill="1" applyBorder="1" applyAlignment="1" applyProtection="1">
      <alignment horizontal="right" vertical="center" wrapText="1"/>
    </xf>
    <xf numFmtId="167" fontId="43" fillId="4" borderId="52" xfId="0" applyNumberFormat="1" applyFont="1" applyFill="1" applyBorder="1" applyAlignment="1" applyProtection="1">
      <alignment horizontal="center" vertical="center" wrapText="1"/>
    </xf>
    <xf numFmtId="170" fontId="43" fillId="4" borderId="49" xfId="0" applyNumberFormat="1" applyFont="1" applyFill="1" applyBorder="1" applyAlignment="1" applyProtection="1">
      <alignment horizontal="center" vertical="center" wrapText="1"/>
    </xf>
    <xf numFmtId="169" fontId="43" fillId="4" borderId="49" xfId="0" applyNumberFormat="1" applyFont="1" applyFill="1" applyBorder="1" applyAlignment="1" applyProtection="1">
      <alignment horizontal="center" vertical="center" wrapText="1"/>
    </xf>
    <xf numFmtId="167" fontId="31" fillId="4" borderId="51" xfId="0" applyNumberFormat="1" applyFont="1" applyFill="1" applyBorder="1" applyAlignment="1" applyProtection="1">
      <alignment vertical="center" wrapText="1"/>
    </xf>
    <xf numFmtId="172" fontId="31" fillId="4" borderId="0" xfId="0" applyNumberFormat="1" applyFont="1" applyFill="1" applyBorder="1" applyAlignment="1" applyProtection="1">
      <alignment horizontal="right" vertical="center" wrapText="1"/>
    </xf>
    <xf numFmtId="167" fontId="39" fillId="4" borderId="64" xfId="0" applyNumberFormat="1" applyFont="1" applyFill="1" applyBorder="1" applyAlignment="1" applyProtection="1">
      <alignment horizontal="center" vertical="center" wrapText="1"/>
    </xf>
    <xf numFmtId="167" fontId="31" fillId="4" borderId="48" xfId="0" applyNumberFormat="1" applyFont="1" applyFill="1" applyBorder="1" applyAlignment="1" applyProtection="1">
      <alignment horizontal="center" vertical="center" wrapText="1"/>
    </xf>
    <xf numFmtId="170" fontId="31" fillId="4" borderId="48" xfId="0" applyNumberFormat="1" applyFont="1" applyFill="1" applyBorder="1" applyAlignment="1" applyProtection="1">
      <alignment horizontal="center" vertical="center" wrapText="1"/>
    </xf>
    <xf numFmtId="169" fontId="31" fillId="4" borderId="48" xfId="0" applyNumberFormat="1" applyFont="1" applyFill="1" applyBorder="1" applyAlignment="1" applyProtection="1">
      <alignment horizontal="center" vertical="center" wrapText="1"/>
    </xf>
    <xf numFmtId="167" fontId="31" fillId="4" borderId="30" xfId="0" applyNumberFormat="1" applyFont="1" applyFill="1" applyBorder="1" applyAlignment="1" applyProtection="1">
      <alignment vertical="center" wrapText="1"/>
    </xf>
    <xf numFmtId="170" fontId="31" fillId="4" borderId="63" xfId="0" applyNumberFormat="1" applyFont="1" applyFill="1" applyBorder="1" applyAlignment="1" applyProtection="1">
      <alignment horizontal="center" vertical="center" wrapText="1"/>
    </xf>
    <xf numFmtId="167" fontId="31" fillId="4" borderId="7" xfId="0" applyNumberFormat="1" applyFont="1" applyFill="1" applyBorder="1" applyAlignment="1" applyProtection="1">
      <alignment horizontal="left" vertical="center" wrapText="1" indent="1"/>
    </xf>
    <xf numFmtId="167" fontId="47" fillId="4" borderId="8" xfId="0" applyNumberFormat="1" applyFont="1" applyFill="1" applyBorder="1" applyAlignment="1" applyProtection="1">
      <alignment horizontal="left" vertical="center" wrapText="1" indent="1"/>
    </xf>
    <xf numFmtId="172" fontId="31" fillId="4" borderId="8" xfId="0" applyNumberFormat="1" applyFont="1" applyFill="1" applyBorder="1" applyAlignment="1" applyProtection="1">
      <alignment horizontal="right" vertical="center" wrapText="1"/>
    </xf>
    <xf numFmtId="167" fontId="31" fillId="4" borderId="8" xfId="0" applyNumberFormat="1" applyFont="1" applyFill="1" applyBorder="1" applyAlignment="1" applyProtection="1">
      <alignment vertical="center" wrapText="1"/>
    </xf>
    <xf numFmtId="167" fontId="31" fillId="4" borderId="9" xfId="0" applyNumberFormat="1" applyFont="1" applyFill="1" applyBorder="1" applyAlignment="1" applyProtection="1">
      <alignment vertical="center" wrapText="1"/>
    </xf>
    <xf numFmtId="167" fontId="33" fillId="2" borderId="0" xfId="0" applyNumberFormat="1" applyFont="1" applyFill="1" applyBorder="1" applyAlignment="1" applyProtection="1">
      <alignment horizontal="center" vertical="center" shrinkToFit="1"/>
    </xf>
    <xf numFmtId="167" fontId="18" fillId="2" borderId="0" xfId="0" applyNumberFormat="1" applyFont="1" applyFill="1" applyBorder="1" applyAlignment="1" applyProtection="1">
      <alignment horizontal="center" vertical="center" wrapText="1"/>
    </xf>
    <xf numFmtId="167" fontId="31" fillId="2" borderId="0" xfId="0" applyNumberFormat="1" applyFont="1" applyFill="1" applyBorder="1" applyAlignment="1" applyProtection="1">
      <alignment horizontal="center" vertical="center" wrapText="1"/>
    </xf>
    <xf numFmtId="170" fontId="31" fillId="2" borderId="0" xfId="0" applyNumberFormat="1" applyFont="1" applyFill="1" applyBorder="1" applyAlignment="1" applyProtection="1">
      <alignment horizontal="center" vertical="center" wrapText="1"/>
    </xf>
    <xf numFmtId="169" fontId="31" fillId="2" borderId="0" xfId="0" applyNumberFormat="1" applyFont="1" applyFill="1" applyBorder="1" applyAlignment="1" applyProtection="1">
      <alignment horizontal="center" vertical="center" wrapText="1"/>
    </xf>
    <xf numFmtId="167" fontId="31" fillId="2" borderId="0" xfId="0" applyNumberFormat="1" applyFont="1" applyFill="1" applyBorder="1" applyAlignment="1" applyProtection="1">
      <alignment horizontal="left" vertical="center" wrapText="1" indent="1"/>
    </xf>
    <xf numFmtId="167" fontId="47" fillId="2" borderId="0" xfId="0" applyNumberFormat="1" applyFont="1" applyFill="1" applyBorder="1" applyAlignment="1" applyProtection="1">
      <alignment horizontal="left" vertical="center" wrapText="1" indent="1"/>
    </xf>
    <xf numFmtId="168" fontId="31" fillId="2" borderId="0" xfId="0" applyNumberFormat="1" applyFont="1" applyFill="1" applyBorder="1" applyAlignment="1" applyProtection="1">
      <alignment horizontal="right" vertical="center" wrapText="1"/>
    </xf>
    <xf numFmtId="167" fontId="31" fillId="2" borderId="0" xfId="0" applyNumberFormat="1" applyFont="1" applyFill="1" applyBorder="1" applyAlignment="1" applyProtection="1">
      <alignment vertical="center" wrapText="1"/>
    </xf>
    <xf numFmtId="0" fontId="31" fillId="2" borderId="0" xfId="0" applyFont="1" applyFill="1" applyBorder="1" applyAlignment="1" applyProtection="1">
      <alignment horizontal="left" vertical="top"/>
    </xf>
    <xf numFmtId="0" fontId="49" fillId="2" borderId="0" xfId="0" applyFont="1" applyFill="1" applyBorder="1" applyAlignment="1" applyProtection="1">
      <alignment horizontal="left" vertical="top"/>
    </xf>
    <xf numFmtId="167" fontId="31" fillId="2" borderId="2" xfId="0" applyNumberFormat="1" applyFont="1" applyFill="1" applyBorder="1" applyAlignment="1" applyProtection="1">
      <alignment horizontal="left" vertical="center" wrapText="1" indent="1"/>
    </xf>
    <xf numFmtId="167" fontId="47" fillId="2" borderId="3" xfId="0" applyNumberFormat="1" applyFont="1" applyFill="1" applyBorder="1" applyAlignment="1" applyProtection="1">
      <alignment horizontal="left" vertical="center" wrapText="1" indent="1"/>
    </xf>
    <xf numFmtId="167" fontId="31" fillId="0" borderId="3" xfId="0" applyNumberFormat="1" applyFont="1" applyFill="1" applyBorder="1" applyAlignment="1" applyProtection="1">
      <alignment vertical="center" wrapText="1"/>
    </xf>
    <xf numFmtId="167" fontId="31" fillId="0" borderId="4" xfId="0" applyNumberFormat="1" applyFont="1" applyFill="1" applyBorder="1" applyAlignment="1" applyProtection="1">
      <alignment vertical="center" wrapText="1"/>
    </xf>
    <xf numFmtId="14" fontId="18" fillId="2" borderId="14" xfId="0" applyNumberFormat="1" applyFont="1" applyFill="1" applyBorder="1" applyAlignment="1" applyProtection="1">
      <alignment horizontal="center" vertical="center" wrapText="1"/>
    </xf>
    <xf numFmtId="167" fontId="43" fillId="2" borderId="13" xfId="0" applyNumberFormat="1" applyFont="1" applyFill="1" applyBorder="1" applyAlignment="1" applyProtection="1">
      <alignment horizontal="center" vertical="center" wrapText="1"/>
    </xf>
    <xf numFmtId="170" fontId="43" fillId="2" borderId="13" xfId="0" applyNumberFormat="1" applyFont="1" applyFill="1" applyBorder="1" applyAlignment="1" applyProtection="1">
      <alignment horizontal="center" vertical="center" wrapText="1"/>
    </xf>
    <xf numFmtId="169" fontId="43" fillId="2" borderId="13" xfId="0" applyNumberFormat="1" applyFont="1" applyFill="1" applyBorder="1" applyAlignment="1" applyProtection="1">
      <alignment horizontal="center" vertical="center" wrapText="1"/>
    </xf>
    <xf numFmtId="167" fontId="31" fillId="2" borderId="14" xfId="0" applyNumberFormat="1" applyFont="1" applyFill="1" applyBorder="1" applyAlignment="1" applyProtection="1">
      <alignment vertical="center" wrapText="1"/>
    </xf>
    <xf numFmtId="167" fontId="31" fillId="0" borderId="5" xfId="0" applyNumberFormat="1" applyFont="1" applyFill="1" applyBorder="1" applyAlignment="1" applyProtection="1">
      <alignment horizontal="left" vertical="center" wrapText="1" indent="1"/>
    </xf>
    <xf numFmtId="171" fontId="47" fillId="0" borderId="0" xfId="0" applyNumberFormat="1" applyFont="1" applyFill="1" applyBorder="1" applyAlignment="1" applyProtection="1">
      <alignment horizontal="left" vertical="center" wrapText="1" indent="1"/>
    </xf>
    <xf numFmtId="169" fontId="31" fillId="0" borderId="0" xfId="0" applyNumberFormat="1" applyFont="1" applyFill="1" applyBorder="1" applyAlignment="1" applyProtection="1">
      <alignment horizontal="right" vertical="center" wrapText="1"/>
    </xf>
    <xf numFmtId="167" fontId="31" fillId="0" borderId="0" xfId="0" applyNumberFormat="1" applyFont="1" applyFill="1" applyBorder="1" applyAlignment="1" applyProtection="1">
      <alignment vertical="center" wrapText="1"/>
    </xf>
    <xf numFmtId="167" fontId="31" fillId="0" borderId="6" xfId="0" applyNumberFormat="1" applyFont="1" applyFill="1" applyBorder="1" applyAlignment="1" applyProtection="1">
      <alignment vertical="center" wrapText="1"/>
    </xf>
    <xf numFmtId="167" fontId="47" fillId="0" borderId="0" xfId="0" applyNumberFormat="1" applyFont="1" applyFill="1" applyBorder="1" applyAlignment="1" applyProtection="1">
      <alignment horizontal="left" vertical="center" wrapText="1" indent="1"/>
    </xf>
    <xf numFmtId="168" fontId="31" fillId="0" borderId="0" xfId="0" applyNumberFormat="1" applyFont="1" applyFill="1" applyBorder="1" applyAlignment="1" applyProtection="1">
      <alignment horizontal="right" vertical="center" wrapText="1"/>
    </xf>
    <xf numFmtId="171" fontId="31" fillId="0" borderId="0" xfId="0" applyNumberFormat="1" applyFont="1" applyFill="1" applyBorder="1" applyAlignment="1" applyProtection="1">
      <alignment horizontal="right" vertical="center" wrapText="1"/>
    </xf>
    <xf numFmtId="167" fontId="43" fillId="2" borderId="52" xfId="0" applyNumberFormat="1" applyFont="1" applyFill="1" applyBorder="1" applyAlignment="1" applyProtection="1">
      <alignment horizontal="center" vertical="center" wrapText="1"/>
    </xf>
    <xf numFmtId="170" fontId="43" fillId="2" borderId="49" xfId="0" applyNumberFormat="1" applyFont="1" applyFill="1" applyBorder="1" applyAlignment="1" applyProtection="1">
      <alignment horizontal="center" vertical="center" wrapText="1"/>
    </xf>
    <xf numFmtId="169" fontId="43" fillId="2" borderId="49" xfId="0" applyNumberFormat="1" applyFont="1" applyFill="1" applyBorder="1" applyAlignment="1" applyProtection="1">
      <alignment horizontal="center" vertical="center" wrapText="1"/>
    </xf>
    <xf numFmtId="167" fontId="31" fillId="2" borderId="51" xfId="0" applyNumberFormat="1" applyFont="1" applyFill="1" applyBorder="1" applyAlignment="1" applyProtection="1">
      <alignment vertical="center" wrapText="1"/>
    </xf>
    <xf numFmtId="172" fontId="31" fillId="0" borderId="0" xfId="0" applyNumberFormat="1" applyFont="1" applyFill="1" applyBorder="1" applyAlignment="1" applyProtection="1">
      <alignment horizontal="right" vertical="center" wrapText="1"/>
    </xf>
    <xf numFmtId="167" fontId="40" fillId="2" borderId="64" xfId="0" applyNumberFormat="1" applyFont="1" applyFill="1" applyBorder="1" applyAlignment="1" applyProtection="1">
      <alignment horizontal="center" vertical="center" wrapText="1"/>
    </xf>
    <xf numFmtId="167" fontId="31" fillId="2" borderId="48" xfId="0" applyNumberFormat="1" applyFont="1" applyFill="1" applyBorder="1" applyAlignment="1" applyProtection="1">
      <alignment horizontal="center" vertical="center" wrapText="1"/>
    </xf>
    <xf numFmtId="170" fontId="31" fillId="2" borderId="48" xfId="0" applyNumberFormat="1" applyFont="1" applyFill="1" applyBorder="1" applyAlignment="1" applyProtection="1">
      <alignment horizontal="center" vertical="center" wrapText="1"/>
    </xf>
    <xf numFmtId="169" fontId="31" fillId="2" borderId="48" xfId="0" applyNumberFormat="1" applyFont="1" applyFill="1" applyBorder="1" applyAlignment="1" applyProtection="1">
      <alignment horizontal="center" vertical="center" wrapText="1"/>
    </xf>
    <xf numFmtId="167" fontId="31" fillId="2" borderId="30" xfId="0" applyNumberFormat="1" applyFont="1" applyFill="1" applyBorder="1" applyAlignment="1" applyProtection="1">
      <alignment vertical="center" wrapText="1"/>
    </xf>
    <xf numFmtId="170" fontId="31" fillId="2" borderId="63" xfId="0" applyNumberFormat="1" applyFont="1" applyFill="1" applyBorder="1" applyAlignment="1" applyProtection="1">
      <alignment horizontal="center" vertical="center" wrapText="1"/>
    </xf>
    <xf numFmtId="167" fontId="31" fillId="0" borderId="7" xfId="0" applyNumberFormat="1" applyFont="1" applyFill="1" applyBorder="1" applyAlignment="1" applyProtection="1">
      <alignment horizontal="left" vertical="center" wrapText="1" indent="1"/>
    </xf>
    <xf numFmtId="167" fontId="47" fillId="0" borderId="8" xfId="0" applyNumberFormat="1" applyFont="1" applyFill="1" applyBorder="1" applyAlignment="1" applyProtection="1">
      <alignment horizontal="left" vertical="center" wrapText="1" indent="1"/>
    </xf>
    <xf numFmtId="172" fontId="31" fillId="0" borderId="8" xfId="0" applyNumberFormat="1" applyFont="1" applyFill="1" applyBorder="1" applyAlignment="1" applyProtection="1">
      <alignment horizontal="right" vertical="center" wrapText="1"/>
    </xf>
    <xf numFmtId="167" fontId="31" fillId="0" borderId="8" xfId="0" applyNumberFormat="1" applyFont="1" applyFill="1" applyBorder="1" applyAlignment="1" applyProtection="1">
      <alignment vertical="center" wrapText="1"/>
    </xf>
    <xf numFmtId="167" fontId="31" fillId="0" borderId="9" xfId="0" applyNumberFormat="1" applyFont="1" applyFill="1" applyBorder="1" applyAlignment="1" applyProtection="1">
      <alignment vertical="center" wrapText="1"/>
    </xf>
    <xf numFmtId="167" fontId="18" fillId="0" borderId="0" xfId="0" applyNumberFormat="1" applyFont="1" applyFill="1" applyBorder="1" applyAlignment="1" applyProtection="1">
      <alignment horizontal="center" vertical="center" wrapText="1"/>
    </xf>
    <xf numFmtId="167" fontId="31" fillId="0" borderId="0" xfId="0" applyNumberFormat="1" applyFont="1" applyFill="1" applyBorder="1" applyAlignment="1" applyProtection="1">
      <alignment horizontal="center" vertical="center" wrapText="1"/>
    </xf>
    <xf numFmtId="170" fontId="31" fillId="0" borderId="0" xfId="0" applyNumberFormat="1" applyFont="1" applyFill="1" applyBorder="1" applyAlignment="1" applyProtection="1">
      <alignment horizontal="center" vertical="center" wrapText="1"/>
    </xf>
    <xf numFmtId="169" fontId="31" fillId="0" borderId="0" xfId="0" applyNumberFormat="1" applyFont="1" applyFill="1" applyBorder="1" applyAlignment="1" applyProtection="1">
      <alignment horizontal="center" vertical="center" wrapText="1"/>
    </xf>
    <xf numFmtId="167" fontId="31" fillId="0" borderId="0" xfId="0" applyNumberFormat="1" applyFont="1" applyFill="1" applyBorder="1" applyAlignment="1" applyProtection="1">
      <alignment horizontal="left" vertical="center" wrapText="1" indent="1"/>
    </xf>
    <xf numFmtId="14" fontId="18" fillId="7" borderId="14" xfId="0" applyNumberFormat="1" applyFont="1" applyFill="1" applyBorder="1" applyAlignment="1" applyProtection="1">
      <alignment horizontal="center" vertical="center" wrapText="1"/>
    </xf>
    <xf numFmtId="171" fontId="31" fillId="4" borderId="0" xfId="0" applyNumberFormat="1" applyFont="1" applyFill="1" applyBorder="1" applyAlignment="1" applyProtection="1">
      <alignment horizontal="right" vertical="center" wrapText="1"/>
    </xf>
    <xf numFmtId="170" fontId="42" fillId="0" borderId="0" xfId="0" applyNumberFormat="1" applyFont="1" applyFill="1" applyBorder="1" applyAlignment="1" applyProtection="1">
      <alignment horizontal="center" vertical="center" wrapText="1"/>
    </xf>
    <xf numFmtId="167" fontId="31" fillId="0" borderId="5" xfId="0" applyNumberFormat="1" applyFont="1" applyFill="1" applyBorder="1" applyAlignment="1" applyProtection="1">
      <alignment horizontal="left" vertical="center" indent="1"/>
    </xf>
    <xf numFmtId="167" fontId="47" fillId="0" borderId="0" xfId="0" applyNumberFormat="1" applyFont="1" applyFill="1" applyBorder="1" applyAlignment="1" applyProtection="1">
      <alignment horizontal="left" vertical="center" indent="1"/>
    </xf>
    <xf numFmtId="167" fontId="31" fillId="0" borderId="0" xfId="0" applyNumberFormat="1" applyFont="1" applyFill="1" applyBorder="1" applyAlignment="1" applyProtection="1">
      <alignment horizontal="left" vertical="center"/>
    </xf>
    <xf numFmtId="167" fontId="31" fillId="0" borderId="6" xfId="0" applyNumberFormat="1" applyFont="1" applyFill="1" applyBorder="1" applyAlignment="1" applyProtection="1">
      <alignment horizontal="left" vertical="center"/>
    </xf>
    <xf numFmtId="171" fontId="47" fillId="0" borderId="0" xfId="0" applyNumberFormat="1" applyFont="1" applyFill="1" applyBorder="1" applyAlignment="1" applyProtection="1">
      <alignment horizontal="left" vertical="center" indent="1"/>
    </xf>
    <xf numFmtId="16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top" wrapText="1"/>
    </xf>
    <xf numFmtId="0" fontId="16" fillId="0" borderId="0" xfId="0" applyFont="1" applyFill="1" applyBorder="1" applyAlignment="1" applyProtection="1">
      <alignment vertical="top" wrapText="1"/>
    </xf>
    <xf numFmtId="167" fontId="31" fillId="0" borderId="3" xfId="0" applyNumberFormat="1" applyFont="1" applyFill="1" applyBorder="1" applyAlignment="1" applyProtection="1">
      <alignment horizontal="left" vertical="center" wrapText="1"/>
    </xf>
    <xf numFmtId="167" fontId="31" fillId="0" borderId="4" xfId="0" applyNumberFormat="1" applyFont="1" applyFill="1" applyBorder="1" applyAlignment="1" applyProtection="1">
      <alignment horizontal="left" vertical="center" wrapText="1"/>
    </xf>
    <xf numFmtId="167" fontId="31" fillId="0" borderId="0" xfId="0" applyNumberFormat="1" applyFont="1" applyFill="1" applyBorder="1" applyAlignment="1" applyProtection="1">
      <alignment horizontal="left" vertical="center" wrapText="1"/>
    </xf>
    <xf numFmtId="167" fontId="31" fillId="0" borderId="6" xfId="0" applyNumberFormat="1" applyFont="1" applyFill="1" applyBorder="1" applyAlignment="1" applyProtection="1">
      <alignment horizontal="left" vertical="center" wrapText="1"/>
    </xf>
    <xf numFmtId="167" fontId="31" fillId="0" borderId="8" xfId="0" applyNumberFormat="1" applyFont="1" applyFill="1" applyBorder="1" applyAlignment="1" applyProtection="1">
      <alignment horizontal="left" vertical="center" wrapText="1"/>
    </xf>
    <xf numFmtId="167" fontId="31" fillId="0" borderId="9" xfId="0" applyNumberFormat="1" applyFont="1" applyFill="1" applyBorder="1" applyAlignment="1" applyProtection="1">
      <alignment horizontal="left" vertical="center" wrapText="1"/>
    </xf>
    <xf numFmtId="0" fontId="49" fillId="0" borderId="0" xfId="0" applyFont="1" applyFill="1" applyBorder="1" applyAlignment="1" applyProtection="1">
      <alignment vertical="top" wrapText="1"/>
    </xf>
    <xf numFmtId="0" fontId="31" fillId="0" borderId="0" xfId="0" applyFont="1" applyFill="1" applyBorder="1" applyAlignment="1" applyProtection="1">
      <alignment horizontal="center" vertical="top"/>
    </xf>
    <xf numFmtId="168" fontId="42" fillId="0" borderId="3" xfId="0" applyNumberFormat="1" applyFont="1" applyFill="1" applyBorder="1" applyAlignment="1" applyProtection="1">
      <alignment horizontal="right" vertical="center" wrapText="1"/>
      <protection locked="0"/>
    </xf>
    <xf numFmtId="168" fontId="42" fillId="4" borderId="3" xfId="0" applyNumberFormat="1" applyFont="1" applyFill="1" applyBorder="1" applyAlignment="1" applyProtection="1">
      <alignment horizontal="right" vertical="center" wrapText="1"/>
      <protection locked="0"/>
    </xf>
    <xf numFmtId="0" fontId="17" fillId="2" borderId="0" xfId="0" applyFont="1" applyFill="1" applyBorder="1" applyAlignment="1" applyProtection="1">
      <alignment vertical="top" wrapText="1"/>
    </xf>
    <xf numFmtId="0" fontId="45" fillId="0" borderId="0" xfId="0" applyFont="1" applyAlignment="1" applyProtection="1">
      <alignment horizontal="center" vertical="center"/>
    </xf>
    <xf numFmtId="172" fontId="49" fillId="2" borderId="38" xfId="0" applyNumberFormat="1" applyFont="1" applyFill="1" applyBorder="1" applyAlignment="1" applyProtection="1">
      <alignment horizontal="center" vertical="center" wrapText="1"/>
    </xf>
    <xf numFmtId="14" fontId="49" fillId="2" borderId="38" xfId="0" applyNumberFormat="1" applyFont="1" applyFill="1" applyBorder="1" applyAlignment="1" applyProtection="1">
      <alignment horizontal="left" vertical="center" wrapText="1" indent="1"/>
    </xf>
    <xf numFmtId="167" fontId="40" fillId="2" borderId="38" xfId="0" applyNumberFormat="1" applyFont="1" applyFill="1" applyBorder="1" applyAlignment="1" applyProtection="1">
      <alignment horizontal="center" vertical="center" wrapText="1"/>
    </xf>
    <xf numFmtId="167" fontId="48" fillId="2" borderId="38" xfId="0" applyNumberFormat="1" applyFont="1" applyFill="1" applyBorder="1" applyAlignment="1" applyProtection="1">
      <alignment horizontal="center" vertical="center" wrapText="1"/>
    </xf>
    <xf numFmtId="167" fontId="47" fillId="2" borderId="38" xfId="0" applyNumberFormat="1" applyFont="1" applyFill="1" applyBorder="1" applyAlignment="1" applyProtection="1">
      <alignment horizontal="center" vertical="center" wrapText="1"/>
    </xf>
    <xf numFmtId="167" fontId="49" fillId="2" borderId="38" xfId="0" applyNumberFormat="1" applyFont="1" applyFill="1" applyBorder="1" applyAlignment="1" applyProtection="1">
      <alignment horizontal="center" vertical="center" wrapText="1"/>
    </xf>
    <xf numFmtId="167" fontId="15" fillId="4" borderId="38" xfId="0" applyNumberFormat="1" applyFont="1" applyFill="1" applyBorder="1" applyAlignment="1" applyProtection="1">
      <alignment horizontal="center" vertical="center" wrapText="1"/>
    </xf>
    <xf numFmtId="14" fontId="15" fillId="4" borderId="38" xfId="0" applyNumberFormat="1" applyFont="1" applyFill="1" applyBorder="1" applyAlignment="1" applyProtection="1">
      <alignment horizontal="left" vertical="center" wrapText="1" indent="1"/>
    </xf>
    <xf numFmtId="1" fontId="15" fillId="4" borderId="38" xfId="0" applyNumberFormat="1" applyFont="1" applyFill="1" applyBorder="1" applyAlignment="1" applyProtection="1">
      <alignment horizontal="center" vertical="center" wrapText="1"/>
    </xf>
    <xf numFmtId="2" fontId="48" fillId="4" borderId="38" xfId="0" applyNumberFormat="1" applyFont="1" applyFill="1" applyBorder="1" applyAlignment="1" applyProtection="1">
      <alignment horizontal="center" vertical="center" wrapText="1"/>
    </xf>
    <xf numFmtId="2" fontId="15" fillId="4" borderId="38" xfId="0" applyNumberFormat="1" applyFont="1" applyFill="1" applyBorder="1" applyAlignment="1" applyProtection="1">
      <alignment horizontal="center" vertical="center" wrapText="1"/>
    </xf>
    <xf numFmtId="1" fontId="47" fillId="4" borderId="38" xfId="0" applyNumberFormat="1" applyFont="1" applyFill="1" applyBorder="1" applyAlignment="1" applyProtection="1">
      <alignment horizontal="center" vertical="center" wrapText="1"/>
    </xf>
    <xf numFmtId="1" fontId="47" fillId="4" borderId="38" xfId="0" applyNumberFormat="1" applyFont="1" applyFill="1" applyBorder="1" applyAlignment="1" applyProtection="1">
      <alignment horizontal="center" vertical="center" shrinkToFit="1"/>
    </xf>
    <xf numFmtId="165" fontId="47" fillId="4" borderId="38" xfId="0" applyNumberFormat="1" applyFont="1" applyFill="1" applyBorder="1" applyAlignment="1" applyProtection="1">
      <alignment horizontal="center" vertical="center" shrinkToFit="1"/>
    </xf>
    <xf numFmtId="167" fontId="15" fillId="2" borderId="38" xfId="0" applyNumberFormat="1" applyFont="1" applyFill="1" applyBorder="1" applyAlignment="1" applyProtection="1">
      <alignment horizontal="center" vertical="center" shrinkToFit="1"/>
    </xf>
    <xf numFmtId="14" fontId="15" fillId="2" borderId="38" xfId="0" applyNumberFormat="1" applyFont="1" applyFill="1" applyBorder="1" applyAlignment="1" applyProtection="1">
      <alignment horizontal="left" vertical="center" indent="1" shrinkToFit="1"/>
    </xf>
    <xf numFmtId="1" fontId="15" fillId="2" borderId="38" xfId="0" applyNumberFormat="1" applyFont="1" applyFill="1" applyBorder="1" applyAlignment="1" applyProtection="1">
      <alignment horizontal="center" vertical="center" shrinkToFit="1"/>
    </xf>
    <xf numFmtId="2" fontId="48" fillId="2" borderId="38" xfId="0" applyNumberFormat="1" applyFont="1" applyFill="1" applyBorder="1" applyAlignment="1" applyProtection="1">
      <alignment horizontal="center" vertical="center" shrinkToFit="1"/>
    </xf>
    <xf numFmtId="1" fontId="47" fillId="2" borderId="38" xfId="0" applyNumberFormat="1" applyFont="1" applyFill="1" applyBorder="1" applyAlignment="1" applyProtection="1">
      <alignment horizontal="center" vertical="center" shrinkToFit="1"/>
    </xf>
    <xf numFmtId="165" fontId="47" fillId="2" borderId="38" xfId="0" applyNumberFormat="1" applyFont="1" applyFill="1" applyBorder="1" applyAlignment="1" applyProtection="1">
      <alignment horizontal="center" vertical="center" shrinkToFit="1"/>
    </xf>
    <xf numFmtId="2" fontId="15" fillId="2" borderId="38" xfId="0" applyNumberFormat="1" applyFont="1" applyFill="1" applyBorder="1" applyAlignment="1" applyProtection="1">
      <alignment horizontal="center" vertical="center" wrapText="1"/>
    </xf>
    <xf numFmtId="1" fontId="47" fillId="2" borderId="38" xfId="0" applyNumberFormat="1" applyFont="1" applyFill="1" applyBorder="1" applyAlignment="1" applyProtection="1">
      <alignment horizontal="center" vertical="center" wrapText="1"/>
    </xf>
    <xf numFmtId="0" fontId="0" fillId="0" borderId="0" xfId="0" applyAlignment="1" applyProtection="1"/>
    <xf numFmtId="0" fontId="51" fillId="0" borderId="0" xfId="0" applyFont="1" applyAlignment="1" applyProtection="1">
      <alignment horizontal="left" vertical="center"/>
    </xf>
    <xf numFmtId="0" fontId="0" fillId="0" borderId="0" xfId="0" applyAlignment="1" applyProtection="1">
      <alignment horizontal="left" vertical="center"/>
    </xf>
    <xf numFmtId="0" fontId="52" fillId="0" borderId="0" xfId="0" applyFont="1" applyAlignment="1" applyProtection="1">
      <alignment horizontal="left" vertical="center"/>
    </xf>
    <xf numFmtId="0" fontId="53" fillId="2" borderId="0" xfId="0" applyFont="1" applyFill="1" applyProtection="1"/>
    <xf numFmtId="171" fontId="15" fillId="4" borderId="38" xfId="0" applyNumberFormat="1" applyFont="1" applyFill="1" applyBorder="1" applyAlignment="1" applyProtection="1">
      <alignment horizontal="center" vertical="center" wrapText="1"/>
    </xf>
    <xf numFmtId="171" fontId="15" fillId="2" borderId="38" xfId="0" applyNumberFormat="1" applyFont="1" applyFill="1" applyBorder="1" applyAlignment="1" applyProtection="1">
      <alignment horizontal="center" vertical="center" shrinkToFit="1"/>
    </xf>
    <xf numFmtId="170" fontId="46" fillId="4" borderId="38" xfId="0" applyNumberFormat="1" applyFont="1" applyFill="1" applyBorder="1" applyAlignment="1" applyProtection="1">
      <alignment horizontal="center" vertical="center" shrinkToFit="1"/>
    </xf>
    <xf numFmtId="170" fontId="46" fillId="2" borderId="38" xfId="0" applyNumberFormat="1" applyFont="1" applyFill="1" applyBorder="1" applyAlignment="1" applyProtection="1">
      <alignment horizontal="center" vertical="center" shrinkToFit="1"/>
    </xf>
    <xf numFmtId="170" fontId="15" fillId="2" borderId="38" xfId="0" applyNumberFormat="1" applyFont="1" applyFill="1" applyBorder="1" applyAlignment="1" applyProtection="1">
      <alignment horizontal="center" vertical="center" wrapText="1"/>
    </xf>
    <xf numFmtId="170" fontId="15" fillId="4" borderId="38" xfId="0" applyNumberFormat="1" applyFont="1" applyFill="1" applyBorder="1" applyAlignment="1" applyProtection="1">
      <alignment horizontal="center" vertical="center" wrapText="1"/>
    </xf>
    <xf numFmtId="170" fontId="49" fillId="4" borderId="38" xfId="0" applyNumberFormat="1" applyFont="1" applyFill="1" applyBorder="1" applyAlignment="1" applyProtection="1">
      <alignment horizontal="center" vertical="center" wrapText="1"/>
    </xf>
    <xf numFmtId="170" fontId="49" fillId="2" borderId="38" xfId="0" applyNumberFormat="1" applyFont="1" applyFill="1" applyBorder="1" applyAlignment="1" applyProtection="1">
      <alignment horizontal="center" vertical="center" wrapText="1"/>
    </xf>
    <xf numFmtId="167" fontId="49" fillId="4" borderId="38" xfId="0" applyNumberFormat="1" applyFont="1" applyFill="1" applyBorder="1" applyAlignment="1" applyProtection="1">
      <alignment horizontal="center" vertical="center" wrapText="1"/>
    </xf>
    <xf numFmtId="167" fontId="41" fillId="0" borderId="45" xfId="0" applyNumberFormat="1" applyFont="1" applyFill="1" applyBorder="1" applyAlignment="1" applyProtection="1">
      <alignment horizontal="center" vertical="center" wrapText="1"/>
      <protection locked="0"/>
    </xf>
    <xf numFmtId="174" fontId="41" fillId="0" borderId="15" xfId="0" applyNumberFormat="1" applyFont="1" applyFill="1" applyBorder="1" applyAlignment="1" applyProtection="1">
      <alignment horizontal="center" vertical="center" wrapText="1"/>
    </xf>
    <xf numFmtId="167" fontId="41" fillId="0" borderId="27" xfId="0" applyNumberFormat="1" applyFont="1" applyFill="1" applyBorder="1" applyAlignment="1" applyProtection="1">
      <alignment vertical="center" wrapText="1"/>
    </xf>
    <xf numFmtId="167" fontId="41" fillId="0" borderId="39" xfId="0" applyNumberFormat="1" applyFont="1" applyFill="1" applyBorder="1" applyAlignment="1" applyProtection="1">
      <alignment vertical="center" wrapText="1"/>
    </xf>
    <xf numFmtId="167" fontId="41" fillId="0" borderId="28" xfId="0" applyNumberFormat="1" applyFont="1" applyFill="1" applyBorder="1" applyAlignment="1" applyProtection="1">
      <alignment vertical="center" wrapText="1"/>
    </xf>
    <xf numFmtId="167" fontId="41" fillId="0" borderId="14" xfId="0" applyNumberFormat="1" applyFont="1" applyFill="1" applyBorder="1" applyAlignment="1" applyProtection="1">
      <alignment horizontal="left" vertical="center" wrapText="1" indent="4"/>
      <protection locked="0"/>
    </xf>
    <xf numFmtId="167" fontId="36" fillId="0" borderId="27" xfId="0" applyNumberFormat="1" applyFont="1" applyFill="1" applyBorder="1" applyAlignment="1" applyProtection="1">
      <alignment horizontal="center" vertical="center" wrapText="1"/>
    </xf>
    <xf numFmtId="167" fontId="36" fillId="0" borderId="26" xfId="0" applyNumberFormat="1" applyFont="1" applyFill="1" applyBorder="1" applyAlignment="1" applyProtection="1">
      <alignment horizontal="center" vertical="center" wrapText="1"/>
    </xf>
    <xf numFmtId="170" fontId="15" fillId="4" borderId="13" xfId="0" applyNumberFormat="1" applyFont="1" applyFill="1" applyBorder="1" applyAlignment="1" applyProtection="1">
      <alignment horizontal="center" vertical="center" wrapText="1"/>
    </xf>
    <xf numFmtId="170" fontId="42" fillId="4" borderId="3" xfId="0" applyNumberFormat="1" applyFont="1" applyFill="1" applyBorder="1" applyAlignment="1" applyProtection="1">
      <alignment vertical="center" wrapText="1"/>
      <protection locked="0"/>
    </xf>
    <xf numFmtId="167" fontId="42" fillId="4" borderId="13" xfId="0" applyNumberFormat="1" applyFont="1" applyFill="1" applyBorder="1" applyAlignment="1" applyProtection="1">
      <alignment horizontal="center" vertical="center" wrapText="1"/>
      <protection locked="0"/>
    </xf>
    <xf numFmtId="167" fontId="42" fillId="4" borderId="49" xfId="0" applyNumberFormat="1" applyFont="1" applyFill="1" applyBorder="1" applyAlignment="1" applyProtection="1">
      <alignment horizontal="center" vertical="center" wrapText="1"/>
      <protection locked="0"/>
    </xf>
    <xf numFmtId="167" fontId="42" fillId="2" borderId="13" xfId="0" applyNumberFormat="1" applyFont="1" applyFill="1" applyBorder="1" applyAlignment="1" applyProtection="1">
      <alignment horizontal="center" vertical="center" wrapText="1"/>
      <protection locked="0"/>
    </xf>
    <xf numFmtId="167" fontId="33" fillId="0" borderId="0" xfId="0" applyNumberFormat="1" applyFont="1" applyFill="1" applyBorder="1" applyAlignment="1" applyProtection="1">
      <alignment horizontal="center" vertical="center" shrinkToFit="1"/>
    </xf>
    <xf numFmtId="167" fontId="42" fillId="2" borderId="49" xfId="0" applyNumberFormat="1" applyFont="1" applyFill="1" applyBorder="1" applyAlignment="1" applyProtection="1">
      <alignment horizontal="center" vertical="center" wrapText="1"/>
      <protection locked="0"/>
    </xf>
    <xf numFmtId="167" fontId="41" fillId="0" borderId="26" xfId="0" applyNumberFormat="1" applyFont="1" applyFill="1" applyBorder="1" applyAlignment="1" applyProtection="1">
      <alignment horizontal="center" vertical="center" wrapText="1"/>
      <protection locked="0"/>
    </xf>
    <xf numFmtId="167" fontId="41" fillId="0" borderId="27" xfId="0" applyNumberFormat="1" applyFont="1" applyFill="1" applyBorder="1" applyAlignment="1" applyProtection="1">
      <alignment horizontal="center" vertical="center" wrapText="1"/>
      <protection locked="0"/>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23" xfId="0" applyBorder="1" applyAlignment="1">
      <alignment horizontal="center"/>
    </xf>
    <xf numFmtId="167" fontId="18" fillId="8" borderId="43" xfId="0" applyNumberFormat="1" applyFont="1" applyFill="1" applyBorder="1" applyAlignment="1" applyProtection="1">
      <alignment horizontal="center" vertical="center" wrapText="1"/>
    </xf>
    <xf numFmtId="167" fontId="19" fillId="8" borderId="43" xfId="0" applyNumberFormat="1" applyFont="1" applyFill="1" applyBorder="1" applyAlignment="1" applyProtection="1">
      <alignment horizontal="center" vertical="center" wrapText="1"/>
    </xf>
    <xf numFmtId="167" fontId="18" fillId="8" borderId="44" xfId="0" applyNumberFormat="1" applyFont="1" applyFill="1" applyBorder="1" applyAlignment="1" applyProtection="1">
      <alignment horizontal="center" vertical="center" wrapText="1"/>
    </xf>
    <xf numFmtId="167" fontId="18" fillId="8" borderId="41" xfId="0" applyNumberFormat="1" applyFont="1" applyFill="1" applyBorder="1" applyAlignment="1" applyProtection="1">
      <alignment vertical="center" wrapText="1"/>
    </xf>
    <xf numFmtId="170" fontId="18" fillId="8" borderId="44" xfId="0" applyNumberFormat="1" applyFont="1" applyFill="1" applyBorder="1" applyAlignment="1" applyProtection="1">
      <alignment horizontal="center" vertical="center" wrapText="1"/>
    </xf>
    <xf numFmtId="170" fontId="18" fillId="8" borderId="43" xfId="0" applyNumberFormat="1" applyFont="1" applyFill="1" applyBorder="1" applyAlignment="1" applyProtection="1">
      <alignment horizontal="center" vertical="center" wrapText="1"/>
    </xf>
    <xf numFmtId="169" fontId="18" fillId="8" borderId="43" xfId="0" applyNumberFormat="1" applyFont="1" applyFill="1" applyBorder="1" applyAlignment="1" applyProtection="1">
      <alignment horizontal="center" vertical="center" wrapText="1"/>
    </xf>
    <xf numFmtId="170" fontId="50" fillId="8" borderId="43" xfId="0" applyNumberFormat="1" applyFont="1" applyFill="1" applyBorder="1" applyAlignment="1" applyProtection="1">
      <alignment horizontal="center" vertical="center" wrapText="1"/>
    </xf>
    <xf numFmtId="167" fontId="40" fillId="8" borderId="38" xfId="0" applyNumberFormat="1" applyFont="1" applyFill="1" applyBorder="1" applyAlignment="1" applyProtection="1">
      <alignment horizontal="center" vertical="center" wrapText="1"/>
    </xf>
    <xf numFmtId="167" fontId="48" fillId="8" borderId="38" xfId="0" applyNumberFormat="1" applyFont="1" applyFill="1" applyBorder="1" applyAlignment="1" applyProtection="1">
      <alignment horizontal="center" vertical="center" wrapText="1"/>
    </xf>
    <xf numFmtId="167" fontId="47" fillId="8" borderId="38" xfId="0" applyNumberFormat="1" applyFont="1" applyFill="1" applyBorder="1" applyAlignment="1" applyProtection="1">
      <alignment horizontal="center" vertical="center" wrapText="1"/>
    </xf>
    <xf numFmtId="0" fontId="7" fillId="8" borderId="0" xfId="3" applyFont="1" applyFill="1" applyAlignment="1" applyProtection="1">
      <alignment horizontal="center" vertical="center"/>
    </xf>
    <xf numFmtId="0" fontId="7" fillId="8" borderId="0" xfId="3" applyFont="1" applyFill="1" applyAlignment="1" applyProtection="1">
      <alignment vertical="center"/>
    </xf>
    <xf numFmtId="0" fontId="10" fillId="8" borderId="2" xfId="3" applyFont="1" applyFill="1" applyBorder="1" applyAlignment="1" applyProtection="1">
      <alignment vertical="center"/>
    </xf>
    <xf numFmtId="0" fontId="10" fillId="8" borderId="3" xfId="3" applyFont="1" applyFill="1" applyBorder="1" applyAlignment="1" applyProtection="1">
      <alignment vertical="center"/>
    </xf>
    <xf numFmtId="0" fontId="10" fillId="8" borderId="4" xfId="3" applyFont="1" applyFill="1" applyBorder="1" applyAlignment="1" applyProtection="1">
      <alignment vertical="center"/>
    </xf>
    <xf numFmtId="0" fontId="10" fillId="8" borderId="5" xfId="3" applyFont="1" applyFill="1" applyBorder="1" applyAlignment="1" applyProtection="1">
      <alignment vertical="center"/>
    </xf>
    <xf numFmtId="0" fontId="10" fillId="8" borderId="0" xfId="3" applyFont="1" applyFill="1" applyBorder="1" applyAlignment="1" applyProtection="1">
      <alignment vertical="center"/>
    </xf>
    <xf numFmtId="1" fontId="10" fillId="8" borderId="0" xfId="3" applyNumberFormat="1" applyFont="1" applyFill="1" applyBorder="1" applyAlignment="1" applyProtection="1">
      <alignment vertical="center"/>
    </xf>
    <xf numFmtId="0" fontId="10" fillId="8" borderId="6" xfId="3" applyFont="1" applyFill="1" applyBorder="1" applyAlignment="1" applyProtection="1">
      <alignment vertical="center"/>
    </xf>
    <xf numFmtId="3" fontId="9" fillId="8" borderId="0" xfId="3" applyNumberFormat="1" applyFont="1" applyFill="1" applyAlignment="1" applyProtection="1">
      <alignment horizontal="center" vertical="center"/>
      <protection locked="0"/>
    </xf>
    <xf numFmtId="0" fontId="7" fillId="8" borderId="0" xfId="3" applyFont="1" applyFill="1" applyAlignment="1" applyProtection="1">
      <alignment horizontal="center" vertical="center"/>
      <protection locked="0"/>
    </xf>
    <xf numFmtId="0" fontId="7" fillId="8" borderId="0" xfId="0" applyFont="1" applyFill="1" applyProtection="1">
      <protection locked="0"/>
    </xf>
    <xf numFmtId="0" fontId="7" fillId="8" borderId="0" xfId="0" applyFont="1" applyFill="1" applyProtection="1"/>
    <xf numFmtId="0" fontId="45" fillId="8" borderId="0" xfId="0" applyFont="1" applyFill="1" applyProtection="1"/>
    <xf numFmtId="0" fontId="57" fillId="0" borderId="0" xfId="0" applyFont="1" applyFill="1" applyBorder="1" applyAlignment="1" applyProtection="1">
      <alignment horizontal="left" vertical="top"/>
    </xf>
    <xf numFmtId="167" fontId="38" fillId="4" borderId="46" xfId="0" applyNumberFormat="1" applyFont="1" applyFill="1" applyBorder="1" applyAlignment="1" applyProtection="1">
      <alignment horizontal="center" vertical="center" shrinkToFit="1"/>
    </xf>
    <xf numFmtId="167" fontId="38" fillId="4" borderId="17" xfId="0" applyNumberFormat="1" applyFont="1" applyFill="1" applyBorder="1" applyAlignment="1" applyProtection="1">
      <alignment horizontal="center" vertical="center" shrinkToFit="1"/>
    </xf>
    <xf numFmtId="167" fontId="38" fillId="4" borderId="31" xfId="0" applyNumberFormat="1" applyFont="1" applyFill="1" applyBorder="1" applyAlignment="1" applyProtection="1">
      <alignment horizontal="center" vertical="center" shrinkToFit="1"/>
    </xf>
    <xf numFmtId="167" fontId="38" fillId="4" borderId="0" xfId="0" applyNumberFormat="1" applyFont="1" applyFill="1" applyBorder="1" applyAlignment="1" applyProtection="1">
      <alignment horizontal="center" vertical="center" shrinkToFit="1"/>
    </xf>
    <xf numFmtId="167" fontId="38" fillId="4" borderId="24" xfId="0" applyNumberFormat="1" applyFont="1" applyFill="1" applyBorder="1" applyAlignment="1" applyProtection="1">
      <alignment horizontal="center" vertical="center" shrinkToFit="1"/>
    </xf>
    <xf numFmtId="167" fontId="38" fillId="4" borderId="30" xfId="0" applyNumberFormat="1" applyFont="1" applyFill="1" applyBorder="1" applyAlignment="1" applyProtection="1">
      <alignment horizontal="center" vertical="center" shrinkToFit="1"/>
    </xf>
    <xf numFmtId="167" fontId="18" fillId="8" borderId="40" xfId="0" applyNumberFormat="1" applyFont="1" applyFill="1" applyBorder="1" applyAlignment="1" applyProtection="1">
      <alignment horizontal="center" vertical="center" wrapText="1"/>
    </xf>
    <xf numFmtId="167" fontId="18" fillId="8" borderId="41" xfId="0" applyNumberFormat="1" applyFont="1" applyFill="1" applyBorder="1" applyAlignment="1" applyProtection="1">
      <alignment horizontal="center" vertical="center" wrapText="1"/>
    </xf>
    <xf numFmtId="0" fontId="54" fillId="8" borderId="26" xfId="0" applyFont="1" applyFill="1" applyBorder="1" applyAlignment="1" applyProtection="1">
      <alignment horizontal="left" vertical="top" wrapText="1" indent="3"/>
    </xf>
    <xf numFmtId="0" fontId="54" fillId="8" borderId="27" xfId="0" applyFont="1" applyFill="1" applyBorder="1" applyAlignment="1" applyProtection="1">
      <alignment horizontal="left" vertical="top" wrapText="1" indent="3"/>
    </xf>
    <xf numFmtId="0" fontId="54" fillId="8" borderId="28" xfId="0" applyFont="1" applyFill="1" applyBorder="1" applyAlignment="1" applyProtection="1">
      <alignment horizontal="left" vertical="top" wrapText="1" indent="3"/>
    </xf>
    <xf numFmtId="167" fontId="18" fillId="2" borderId="45" xfId="0" applyNumberFormat="1" applyFont="1" applyFill="1" applyBorder="1" applyAlignment="1" applyProtection="1">
      <alignment horizontal="center" vertical="center" wrapText="1"/>
    </xf>
    <xf numFmtId="167" fontId="18" fillId="2" borderId="14" xfId="0" applyNumberFormat="1" applyFont="1" applyFill="1" applyBorder="1" applyAlignment="1" applyProtection="1">
      <alignment horizontal="center" vertical="center" wrapText="1"/>
    </xf>
    <xf numFmtId="167" fontId="18" fillId="4" borderId="45" xfId="0" applyNumberFormat="1" applyFont="1" applyFill="1" applyBorder="1" applyAlignment="1" applyProtection="1">
      <alignment horizontal="center" vertical="center" wrapText="1"/>
    </xf>
    <xf numFmtId="167" fontId="18" fillId="4" borderId="14" xfId="0" applyNumberFormat="1" applyFont="1" applyFill="1" applyBorder="1" applyAlignment="1" applyProtection="1">
      <alignment horizontal="center" vertical="center" wrapText="1"/>
    </xf>
    <xf numFmtId="167" fontId="41" fillId="2" borderId="27" xfId="0" applyNumberFormat="1" applyFont="1" applyFill="1" applyBorder="1" applyAlignment="1" applyProtection="1">
      <alignment horizontal="center" vertical="center" wrapText="1"/>
      <protection locked="0"/>
    </xf>
    <xf numFmtId="167" fontId="41" fillId="2" borderId="28" xfId="0" applyNumberFormat="1" applyFont="1" applyFill="1" applyBorder="1" applyAlignment="1" applyProtection="1">
      <alignment horizontal="center" vertical="center" wrapText="1"/>
      <protection locked="0"/>
    </xf>
    <xf numFmtId="167" fontId="41" fillId="0" borderId="40" xfId="0" applyNumberFormat="1" applyFont="1" applyFill="1" applyBorder="1" applyAlignment="1" applyProtection="1">
      <alignment horizontal="center" vertical="center" wrapText="1"/>
      <protection locked="0"/>
    </xf>
    <xf numFmtId="167" fontId="41" fillId="0" borderId="56" xfId="0" applyNumberFormat="1" applyFont="1" applyFill="1" applyBorder="1" applyAlignment="1" applyProtection="1">
      <alignment horizontal="center" vertical="center" wrapText="1"/>
      <protection locked="0"/>
    </xf>
    <xf numFmtId="167" fontId="41" fillId="0" borderId="57" xfId="0" applyNumberFormat="1" applyFont="1" applyFill="1" applyBorder="1" applyAlignment="1" applyProtection="1">
      <alignment horizontal="center" vertical="center" wrapText="1"/>
      <protection locked="0"/>
    </xf>
    <xf numFmtId="167" fontId="41" fillId="0" borderId="58" xfId="0" applyNumberFormat="1" applyFont="1" applyFill="1" applyBorder="1" applyAlignment="1" applyProtection="1">
      <alignment horizontal="center" vertical="center" wrapText="1"/>
      <protection locked="0"/>
    </xf>
    <xf numFmtId="167" fontId="33" fillId="4" borderId="46" xfId="0" applyNumberFormat="1" applyFont="1" applyFill="1" applyBorder="1" applyAlignment="1" applyProtection="1">
      <alignment horizontal="center" vertical="center" shrinkToFit="1"/>
    </xf>
    <xf numFmtId="167" fontId="33" fillId="4" borderId="17" xfId="0" applyNumberFormat="1" applyFont="1" applyFill="1" applyBorder="1" applyAlignment="1" applyProtection="1">
      <alignment horizontal="center" vertical="center" shrinkToFit="1"/>
    </xf>
    <xf numFmtId="167" fontId="33" fillId="4" borderId="31" xfId="0" applyNumberFormat="1" applyFont="1" applyFill="1" applyBorder="1" applyAlignment="1" applyProtection="1">
      <alignment horizontal="center" vertical="center" shrinkToFit="1"/>
    </xf>
    <xf numFmtId="167" fontId="33" fillId="4" borderId="0" xfId="0" applyNumberFormat="1" applyFont="1" applyFill="1" applyBorder="1" applyAlignment="1" applyProtection="1">
      <alignment horizontal="center" vertical="center" shrinkToFit="1"/>
    </xf>
    <xf numFmtId="167" fontId="33" fillId="4" borderId="24" xfId="0" applyNumberFormat="1" applyFont="1" applyFill="1" applyBorder="1" applyAlignment="1" applyProtection="1">
      <alignment horizontal="center" vertical="center" shrinkToFit="1"/>
    </xf>
    <xf numFmtId="167" fontId="33" fillId="4" borderId="30" xfId="0" applyNumberFormat="1" applyFont="1" applyFill="1" applyBorder="1" applyAlignment="1" applyProtection="1">
      <alignment horizontal="center" vertical="center" shrinkToFit="1"/>
    </xf>
    <xf numFmtId="167" fontId="20" fillId="4" borderId="13" xfId="0" applyNumberFormat="1" applyFont="1" applyFill="1" applyBorder="1" applyAlignment="1" applyProtection="1">
      <alignment horizontal="center" vertical="center" shrinkToFit="1"/>
    </xf>
    <xf numFmtId="167" fontId="20" fillId="4" borderId="15" xfId="0" applyNumberFormat="1" applyFont="1" applyFill="1" applyBorder="1" applyAlignment="1" applyProtection="1">
      <alignment horizontal="center" vertical="center" shrinkToFit="1"/>
    </xf>
    <xf numFmtId="167" fontId="18" fillId="8" borderId="43" xfId="0" applyNumberFormat="1" applyFont="1" applyFill="1" applyBorder="1" applyAlignment="1" applyProtection="1">
      <alignment horizontal="center" vertical="center" wrapText="1"/>
    </xf>
    <xf numFmtId="167" fontId="18" fillId="8" borderId="42" xfId="0" applyNumberFormat="1" applyFont="1" applyFill="1" applyBorder="1" applyAlignment="1" applyProtection="1">
      <alignment horizontal="center" vertical="center" wrapText="1"/>
    </xf>
    <xf numFmtId="167" fontId="42" fillId="4" borderId="13" xfId="0" applyNumberFormat="1" applyFont="1" applyFill="1" applyBorder="1" applyAlignment="1" applyProtection="1">
      <alignment horizontal="center" vertical="center" wrapText="1"/>
      <protection locked="0"/>
    </xf>
    <xf numFmtId="167" fontId="42" fillId="4" borderId="14" xfId="0" applyNumberFormat="1" applyFont="1" applyFill="1" applyBorder="1" applyAlignment="1" applyProtection="1">
      <alignment horizontal="center" vertical="center" wrapText="1"/>
      <protection locked="0"/>
    </xf>
    <xf numFmtId="167" fontId="42" fillId="2" borderId="13" xfId="0" applyNumberFormat="1" applyFont="1" applyFill="1" applyBorder="1" applyAlignment="1" applyProtection="1">
      <alignment horizontal="center" vertical="center" wrapText="1"/>
      <protection locked="0"/>
    </xf>
    <xf numFmtId="167" fontId="42" fillId="2" borderId="14" xfId="0" applyNumberFormat="1" applyFont="1" applyFill="1" applyBorder="1" applyAlignment="1" applyProtection="1">
      <alignment horizontal="center" vertical="center" wrapText="1"/>
      <protection locked="0"/>
    </xf>
    <xf numFmtId="167" fontId="20" fillId="0" borderId="13" xfId="0" applyNumberFormat="1" applyFont="1" applyFill="1" applyBorder="1" applyAlignment="1" applyProtection="1">
      <alignment horizontal="center" vertical="center" shrinkToFit="1"/>
    </xf>
    <xf numFmtId="167" fontId="20" fillId="0" borderId="15" xfId="0" applyNumberFormat="1" applyFont="1" applyFill="1" applyBorder="1" applyAlignment="1" applyProtection="1">
      <alignment horizontal="center" vertical="center" shrinkToFit="1"/>
    </xf>
    <xf numFmtId="167" fontId="31" fillId="4" borderId="24" xfId="0" applyNumberFormat="1" applyFont="1" applyFill="1" applyBorder="1" applyAlignment="1" applyProtection="1">
      <alignment horizontal="center" vertical="center" wrapText="1"/>
      <protection locked="0"/>
    </xf>
    <xf numFmtId="167" fontId="31" fillId="4" borderId="25" xfId="0" applyNumberFormat="1" applyFont="1" applyFill="1" applyBorder="1" applyAlignment="1" applyProtection="1">
      <alignment horizontal="center" vertical="center" wrapText="1"/>
      <protection locked="0"/>
    </xf>
    <xf numFmtId="167" fontId="42" fillId="4" borderId="49" xfId="0" applyNumberFormat="1" applyFont="1" applyFill="1" applyBorder="1" applyAlignment="1" applyProtection="1">
      <alignment horizontal="center" vertical="center" wrapText="1"/>
      <protection locked="0"/>
    </xf>
    <xf numFmtId="167" fontId="42" fillId="4" borderId="62" xfId="0" applyNumberFormat="1" applyFont="1" applyFill="1" applyBorder="1" applyAlignment="1" applyProtection="1">
      <alignment horizontal="center" vertical="center" wrapText="1"/>
      <protection locked="0"/>
    </xf>
    <xf numFmtId="167" fontId="20" fillId="4" borderId="49" xfId="0" applyNumberFormat="1" applyFont="1" applyFill="1" applyBorder="1" applyAlignment="1" applyProtection="1">
      <alignment horizontal="center" vertical="center" shrinkToFit="1"/>
    </xf>
    <xf numFmtId="167" fontId="20" fillId="4" borderId="50" xfId="0" applyNumberFormat="1" applyFont="1" applyFill="1" applyBorder="1" applyAlignment="1" applyProtection="1">
      <alignment horizontal="center" vertical="center" shrinkToFit="1"/>
    </xf>
    <xf numFmtId="167" fontId="31" fillId="2" borderId="24" xfId="0" applyNumberFormat="1" applyFont="1" applyFill="1" applyBorder="1" applyAlignment="1" applyProtection="1">
      <alignment horizontal="center" vertical="center" wrapText="1"/>
      <protection locked="0"/>
    </xf>
    <xf numFmtId="167" fontId="31" fillId="2" borderId="25" xfId="0" applyNumberFormat="1" applyFont="1" applyFill="1" applyBorder="1" applyAlignment="1" applyProtection="1">
      <alignment horizontal="center" vertical="center" wrapText="1"/>
      <protection locked="0"/>
    </xf>
    <xf numFmtId="167" fontId="20" fillId="0" borderId="49" xfId="0" applyNumberFormat="1" applyFont="1" applyFill="1" applyBorder="1" applyAlignment="1" applyProtection="1">
      <alignment horizontal="center" vertical="center" shrinkToFit="1"/>
    </xf>
    <xf numFmtId="167" fontId="20" fillId="0" borderId="50" xfId="0" applyNumberFormat="1" applyFont="1" applyFill="1" applyBorder="1" applyAlignment="1" applyProtection="1">
      <alignment horizontal="center" vertical="center" shrinkToFit="1"/>
    </xf>
    <xf numFmtId="167" fontId="42" fillId="2" borderId="49" xfId="0" applyNumberFormat="1" applyFont="1" applyFill="1" applyBorder="1" applyAlignment="1" applyProtection="1">
      <alignment horizontal="center" vertical="center" wrapText="1"/>
      <protection locked="0"/>
    </xf>
    <xf numFmtId="167" fontId="42" fillId="2" borderId="62" xfId="0" applyNumberFormat="1" applyFont="1" applyFill="1" applyBorder="1" applyAlignment="1" applyProtection="1">
      <alignment horizontal="center" vertical="center" wrapText="1"/>
      <protection locked="0"/>
    </xf>
    <xf numFmtId="167" fontId="18" fillId="4" borderId="48" xfId="0" applyNumberFormat="1" applyFont="1" applyFill="1" applyBorder="1" applyAlignment="1" applyProtection="1">
      <alignment horizontal="center" vertical="center" wrapText="1"/>
    </xf>
    <xf numFmtId="167" fontId="18" fillId="4" borderId="47" xfId="0" applyNumberFormat="1" applyFont="1" applyFill="1" applyBorder="1" applyAlignment="1" applyProtection="1">
      <alignment horizontal="center" vertical="center" wrapText="1"/>
    </xf>
    <xf numFmtId="167" fontId="41" fillId="0" borderId="26" xfId="0" applyNumberFormat="1" applyFont="1" applyFill="1" applyBorder="1" applyAlignment="1" applyProtection="1">
      <alignment horizontal="center" vertical="center" wrapText="1"/>
      <protection locked="0"/>
    </xf>
    <xf numFmtId="167" fontId="41" fillId="0" borderId="27" xfId="0" applyNumberFormat="1" applyFont="1" applyFill="1" applyBorder="1" applyAlignment="1" applyProtection="1">
      <alignment horizontal="center" vertical="center" wrapText="1"/>
      <protection locked="0"/>
    </xf>
    <xf numFmtId="167" fontId="41" fillId="0" borderId="28" xfId="0" applyNumberFormat="1" applyFont="1" applyFill="1" applyBorder="1" applyAlignment="1" applyProtection="1">
      <alignment horizontal="center" vertical="center" wrapText="1"/>
      <protection locked="0"/>
    </xf>
    <xf numFmtId="167" fontId="41" fillId="0" borderId="22" xfId="0" applyNumberFormat="1" applyFont="1" applyFill="1" applyBorder="1" applyAlignment="1" applyProtection="1">
      <alignment horizontal="center" vertical="center" wrapText="1"/>
      <protection locked="0"/>
    </xf>
    <xf numFmtId="167" fontId="41" fillId="0" borderId="29" xfId="0" applyNumberFormat="1" applyFont="1" applyFill="1" applyBorder="1" applyAlignment="1" applyProtection="1">
      <alignment horizontal="center" vertical="center" wrapText="1"/>
      <protection locked="0"/>
    </xf>
    <xf numFmtId="167" fontId="41" fillId="0" borderId="23" xfId="0" applyNumberFormat="1" applyFont="1" applyFill="1" applyBorder="1" applyAlignment="1" applyProtection="1">
      <alignment horizontal="center" vertical="center" wrapText="1"/>
      <protection locked="0"/>
    </xf>
    <xf numFmtId="167" fontId="41" fillId="0" borderId="0" xfId="0" applyNumberFormat="1" applyFont="1" applyFill="1" applyBorder="1" applyAlignment="1" applyProtection="1">
      <alignment horizontal="center" vertical="center" wrapText="1"/>
      <protection locked="0"/>
    </xf>
    <xf numFmtId="0" fontId="31" fillId="2" borderId="0" xfId="0" applyFont="1" applyFill="1" applyBorder="1" applyAlignment="1" applyProtection="1">
      <alignment horizontal="left" vertical="top" wrapText="1"/>
    </xf>
    <xf numFmtId="167" fontId="18" fillId="0" borderId="48" xfId="0" applyNumberFormat="1" applyFont="1" applyFill="1" applyBorder="1" applyAlignment="1" applyProtection="1">
      <alignment horizontal="center" vertical="center" wrapText="1"/>
    </xf>
    <xf numFmtId="167" fontId="18" fillId="0" borderId="47" xfId="0" applyNumberFormat="1" applyFont="1" applyFill="1" applyBorder="1" applyAlignment="1" applyProtection="1">
      <alignment horizontal="center" vertical="center" wrapText="1"/>
    </xf>
    <xf numFmtId="167" fontId="33" fillId="0" borderId="46" xfId="0" applyNumberFormat="1" applyFont="1" applyFill="1" applyBorder="1" applyAlignment="1" applyProtection="1">
      <alignment horizontal="center" vertical="center" shrinkToFit="1"/>
    </xf>
    <xf numFmtId="167" fontId="33" fillId="0" borderId="17" xfId="0" applyNumberFormat="1" applyFont="1" applyFill="1" applyBorder="1" applyAlignment="1" applyProtection="1">
      <alignment horizontal="center" vertical="center" shrinkToFit="1"/>
    </xf>
    <xf numFmtId="167" fontId="33" fillId="0" borderId="31" xfId="0" applyNumberFormat="1" applyFont="1" applyFill="1" applyBorder="1" applyAlignment="1" applyProtection="1">
      <alignment horizontal="center" vertical="center" shrinkToFit="1"/>
    </xf>
    <xf numFmtId="167" fontId="33" fillId="0" borderId="0" xfId="0" applyNumberFormat="1" applyFont="1" applyFill="1" applyBorder="1" applyAlignment="1" applyProtection="1">
      <alignment horizontal="center" vertical="center" shrinkToFit="1"/>
    </xf>
    <xf numFmtId="167" fontId="33" fillId="0" borderId="24" xfId="0" applyNumberFormat="1" applyFont="1" applyFill="1" applyBorder="1" applyAlignment="1" applyProtection="1">
      <alignment horizontal="center" vertical="center" shrinkToFit="1"/>
    </xf>
    <xf numFmtId="167" fontId="33" fillId="0" borderId="30" xfId="0" applyNumberFormat="1" applyFont="1" applyFill="1" applyBorder="1" applyAlignment="1" applyProtection="1">
      <alignment horizontal="center" vertical="center" shrinkToFit="1"/>
    </xf>
    <xf numFmtId="167" fontId="18" fillId="0" borderId="54" xfId="0" applyNumberFormat="1" applyFont="1" applyFill="1" applyBorder="1" applyAlignment="1" applyProtection="1">
      <alignment horizontal="center" vertical="center" wrapText="1"/>
    </xf>
    <xf numFmtId="167" fontId="18" fillId="0" borderId="55" xfId="0" applyNumberFormat="1" applyFont="1" applyFill="1" applyBorder="1" applyAlignment="1" applyProtection="1">
      <alignment horizontal="center" vertical="center" wrapText="1"/>
    </xf>
    <xf numFmtId="167" fontId="55" fillId="8" borderId="40" xfId="0" applyNumberFormat="1" applyFont="1" applyFill="1" applyBorder="1" applyAlignment="1" applyProtection="1">
      <alignment horizontal="center" vertical="center" wrapText="1"/>
    </xf>
    <xf numFmtId="167" fontId="55" fillId="8" borderId="41" xfId="0" applyNumberFormat="1" applyFont="1" applyFill="1" applyBorder="1" applyAlignment="1" applyProtection="1">
      <alignment horizontal="center" vertical="center" wrapText="1"/>
    </xf>
    <xf numFmtId="167" fontId="18" fillId="8" borderId="53" xfId="0" applyNumberFormat="1" applyFont="1" applyFill="1" applyBorder="1" applyAlignment="1" applyProtection="1">
      <alignment horizontal="center" vertical="center" wrapText="1"/>
    </xf>
    <xf numFmtId="167" fontId="31" fillId="4" borderId="24" xfId="0" applyNumberFormat="1" applyFont="1" applyFill="1" applyBorder="1" applyAlignment="1" applyProtection="1">
      <alignment horizontal="center" vertical="center" wrapText="1"/>
    </xf>
    <xf numFmtId="167" fontId="31" fillId="4" borderId="25" xfId="0" applyNumberFormat="1" applyFont="1" applyFill="1" applyBorder="1" applyAlignment="1" applyProtection="1">
      <alignment horizontal="center" vertical="center" wrapText="1"/>
    </xf>
    <xf numFmtId="167" fontId="36" fillId="4" borderId="26" xfId="0" applyNumberFormat="1" applyFont="1" applyFill="1" applyBorder="1" applyAlignment="1" applyProtection="1">
      <alignment horizontal="center" vertical="center" wrapText="1"/>
    </xf>
    <xf numFmtId="167" fontId="36" fillId="4" borderId="28" xfId="0" applyNumberFormat="1" applyFont="1" applyFill="1" applyBorder="1" applyAlignment="1" applyProtection="1">
      <alignment horizontal="center" vertical="center" wrapText="1"/>
    </xf>
    <xf numFmtId="167" fontId="21" fillId="4" borderId="13" xfId="0" applyNumberFormat="1" applyFont="1" applyFill="1" applyBorder="1" applyAlignment="1" applyProtection="1">
      <alignment horizontal="center" vertical="center" shrinkToFit="1"/>
    </xf>
    <xf numFmtId="167" fontId="21" fillId="4" borderId="15" xfId="0" applyNumberFormat="1" applyFont="1" applyFill="1" applyBorder="1" applyAlignment="1" applyProtection="1">
      <alignment horizontal="center" vertical="center" shrinkToFit="1"/>
    </xf>
    <xf numFmtId="167" fontId="42" fillId="4" borderId="51" xfId="0" applyNumberFormat="1" applyFont="1" applyFill="1" applyBorder="1" applyAlignment="1" applyProtection="1">
      <alignment horizontal="center" vertical="center" wrapText="1"/>
      <protection locked="0"/>
    </xf>
    <xf numFmtId="167" fontId="31" fillId="4" borderId="30" xfId="0" applyNumberFormat="1" applyFont="1" applyFill="1" applyBorder="1" applyAlignment="1" applyProtection="1">
      <alignment horizontal="center" vertical="center" wrapText="1"/>
      <protection locked="0"/>
    </xf>
    <xf numFmtId="167" fontId="21" fillId="4" borderId="49" xfId="0" applyNumberFormat="1" applyFont="1" applyFill="1" applyBorder="1" applyAlignment="1" applyProtection="1">
      <alignment horizontal="center" vertical="center" shrinkToFit="1"/>
    </xf>
    <xf numFmtId="167" fontId="21" fillId="4" borderId="50" xfId="0" applyNumberFormat="1" applyFont="1" applyFill="1" applyBorder="1" applyAlignment="1" applyProtection="1">
      <alignment horizontal="center" vertical="center" shrinkToFit="1"/>
    </xf>
    <xf numFmtId="14" fontId="41" fillId="0" borderId="14" xfId="0" applyNumberFormat="1" applyFont="1" applyFill="1" applyBorder="1" applyAlignment="1" applyProtection="1">
      <alignment horizontal="center" vertical="center" wrapText="1"/>
      <protection locked="0"/>
    </xf>
    <xf numFmtId="14" fontId="41" fillId="0" borderId="15" xfId="0" applyNumberFormat="1" applyFont="1" applyFill="1" applyBorder="1" applyAlignment="1" applyProtection="1">
      <alignment horizontal="center" vertical="center" wrapText="1"/>
      <protection locked="0"/>
    </xf>
    <xf numFmtId="167" fontId="36" fillId="4" borderId="13" xfId="0" applyNumberFormat="1" applyFont="1" applyFill="1" applyBorder="1" applyAlignment="1" applyProtection="1">
      <alignment horizontal="center" vertical="center" wrapText="1"/>
    </xf>
    <xf numFmtId="167" fontId="36" fillId="4" borderId="14" xfId="0" applyNumberFormat="1" applyFont="1" applyFill="1" applyBorder="1" applyAlignment="1" applyProtection="1">
      <alignment horizontal="center" vertical="center" wrapText="1"/>
    </xf>
    <xf numFmtId="167" fontId="36" fillId="4" borderId="15" xfId="0" applyNumberFormat="1" applyFont="1" applyFill="1" applyBorder="1" applyAlignment="1" applyProtection="1">
      <alignment horizontal="center" vertical="center" wrapText="1"/>
    </xf>
    <xf numFmtId="167" fontId="41" fillId="0" borderId="13" xfId="0" applyNumberFormat="1" applyFont="1" applyFill="1" applyBorder="1" applyAlignment="1" applyProtection="1">
      <alignment horizontal="center" vertical="center" wrapText="1"/>
      <protection locked="0"/>
    </xf>
    <xf numFmtId="167" fontId="41" fillId="0" borderId="14" xfId="0" applyNumberFormat="1" applyFont="1" applyFill="1" applyBorder="1" applyAlignment="1" applyProtection="1">
      <alignment horizontal="center" vertical="center" wrapText="1"/>
      <protection locked="0"/>
    </xf>
    <xf numFmtId="167" fontId="41" fillId="0" borderId="15" xfId="0" applyNumberFormat="1" applyFont="1" applyFill="1" applyBorder="1" applyAlignment="1" applyProtection="1">
      <alignment horizontal="center" vertical="center" wrapText="1"/>
      <protection locked="0"/>
    </xf>
    <xf numFmtId="167" fontId="36" fillId="4" borderId="27" xfId="0" applyNumberFormat="1" applyFont="1" applyFill="1" applyBorder="1" applyAlignment="1" applyProtection="1">
      <alignment horizontal="center" vertical="center" wrapText="1"/>
    </xf>
    <xf numFmtId="167" fontId="19" fillId="8" borderId="40" xfId="0" applyNumberFormat="1" applyFont="1" applyFill="1" applyBorder="1" applyAlignment="1" applyProtection="1">
      <alignment horizontal="center" vertical="center" wrapText="1"/>
    </xf>
    <xf numFmtId="167" fontId="37" fillId="0" borderId="26" xfId="0" applyNumberFormat="1" applyFont="1" applyFill="1" applyBorder="1" applyAlignment="1" applyProtection="1">
      <alignment horizontal="center" vertical="center" wrapText="1"/>
      <protection locked="0"/>
    </xf>
    <xf numFmtId="167" fontId="37" fillId="0" borderId="27" xfId="0" applyNumberFormat="1" applyFont="1" applyFill="1" applyBorder="1" applyAlignment="1" applyProtection="1">
      <alignment horizontal="center" vertical="center" wrapText="1"/>
      <protection locked="0"/>
    </xf>
    <xf numFmtId="167" fontId="37" fillId="0" borderId="28" xfId="0" applyNumberFormat="1"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167" fontId="37" fillId="0" borderId="35" xfId="0" applyNumberFormat="1" applyFont="1" applyFill="1" applyBorder="1" applyAlignment="1" applyProtection="1">
      <alignment horizontal="center" vertical="center" wrapText="1"/>
    </xf>
    <xf numFmtId="167" fontId="36" fillId="0" borderId="13" xfId="0" applyNumberFormat="1" applyFont="1" applyFill="1" applyBorder="1" applyAlignment="1" applyProtection="1">
      <alignment horizontal="center" vertical="center" wrapText="1"/>
    </xf>
    <xf numFmtId="167" fontId="36" fillId="0" borderId="14" xfId="0" applyNumberFormat="1" applyFont="1" applyFill="1" applyBorder="1" applyAlignment="1" applyProtection="1">
      <alignment horizontal="center" vertical="center" wrapText="1"/>
    </xf>
    <xf numFmtId="167" fontId="36" fillId="4" borderId="19" xfId="0" applyNumberFormat="1" applyFont="1" applyFill="1" applyBorder="1" applyAlignment="1" applyProtection="1">
      <alignment horizontal="center" vertical="center" wrapText="1"/>
    </xf>
    <xf numFmtId="167" fontId="36" fillId="4" borderId="17" xfId="0" applyNumberFormat="1" applyFont="1" applyFill="1" applyBorder="1" applyAlignment="1" applyProtection="1">
      <alignment horizontal="center" vertical="center" wrapText="1"/>
    </xf>
    <xf numFmtId="167" fontId="36" fillId="4" borderId="18" xfId="0" applyNumberFormat="1" applyFont="1" applyFill="1" applyBorder="1" applyAlignment="1" applyProtection="1">
      <alignment horizontal="center" vertical="center" wrapText="1"/>
    </xf>
    <xf numFmtId="167" fontId="44" fillId="0" borderId="19" xfId="0" applyNumberFormat="1" applyFont="1" applyFill="1" applyBorder="1" applyAlignment="1" applyProtection="1">
      <alignment horizontal="center" vertical="center" wrapText="1"/>
      <protection locked="0"/>
    </xf>
    <xf numFmtId="167" fontId="41" fillId="0" borderId="17" xfId="0" applyNumberFormat="1" applyFont="1" applyFill="1" applyBorder="1" applyAlignment="1" applyProtection="1">
      <alignment horizontal="center" vertical="center" wrapText="1"/>
      <protection locked="0"/>
    </xf>
    <xf numFmtId="167" fontId="41" fillId="0" borderId="18" xfId="0" applyNumberFormat="1" applyFont="1" applyFill="1" applyBorder="1" applyAlignment="1" applyProtection="1">
      <alignment horizontal="center" vertical="center" wrapText="1"/>
      <protection locked="0"/>
    </xf>
    <xf numFmtId="14" fontId="41" fillId="0" borderId="13" xfId="0" applyNumberFormat="1" applyFont="1" applyFill="1" applyBorder="1" applyAlignment="1" applyProtection="1">
      <alignment horizontal="center" vertical="center" wrapText="1"/>
      <protection locked="0"/>
    </xf>
    <xf numFmtId="167" fontId="36" fillId="4" borderId="22" xfId="0" applyNumberFormat="1" applyFont="1" applyFill="1" applyBorder="1" applyAlignment="1" applyProtection="1">
      <alignment horizontal="center" vertical="center" wrapText="1"/>
    </xf>
    <xf numFmtId="167" fontId="36" fillId="4" borderId="23" xfId="0" applyNumberFormat="1" applyFont="1" applyFill="1" applyBorder="1" applyAlignment="1" applyProtection="1">
      <alignment horizontal="center" vertical="center" wrapText="1"/>
    </xf>
    <xf numFmtId="0" fontId="17" fillId="8" borderId="26" xfId="0" applyFont="1" applyFill="1" applyBorder="1" applyAlignment="1" applyProtection="1">
      <alignment horizontal="left" vertical="top" wrapText="1" indent="2"/>
    </xf>
    <xf numFmtId="0" fontId="17" fillId="8" borderId="27" xfId="0" applyFont="1" applyFill="1" applyBorder="1" applyAlignment="1" applyProtection="1">
      <alignment horizontal="left" vertical="top" wrapText="1" indent="2"/>
    </xf>
    <xf numFmtId="0" fontId="17" fillId="8" borderId="28" xfId="0" applyFont="1" applyFill="1" applyBorder="1" applyAlignment="1" applyProtection="1">
      <alignment horizontal="left" vertical="top" wrapText="1" indent="2"/>
    </xf>
    <xf numFmtId="0" fontId="31" fillId="0" borderId="30" xfId="0" applyFont="1" applyFill="1" applyBorder="1" applyAlignment="1" applyProtection="1">
      <alignment horizontal="center" vertical="top" wrapText="1"/>
    </xf>
    <xf numFmtId="0" fontId="31" fillId="0" borderId="29"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167" fontId="40" fillId="8" borderId="26" xfId="0" applyNumberFormat="1" applyFont="1" applyFill="1" applyBorder="1" applyAlignment="1" applyProtection="1">
      <alignment horizontal="center" vertical="center" wrapText="1"/>
    </xf>
    <xf numFmtId="167" fontId="40" fillId="8" borderId="27" xfId="0" applyNumberFormat="1" applyFont="1" applyFill="1" applyBorder="1" applyAlignment="1" applyProtection="1">
      <alignment horizontal="center" vertical="center" wrapText="1"/>
    </xf>
    <xf numFmtId="167" fontId="40" fillId="8" borderId="28" xfId="0" applyNumberFormat="1" applyFont="1" applyFill="1" applyBorder="1" applyAlignment="1" applyProtection="1">
      <alignment horizontal="center" vertical="center" wrapText="1"/>
    </xf>
    <xf numFmtId="0" fontId="56" fillId="8" borderId="10" xfId="0" applyFont="1" applyFill="1" applyBorder="1" applyAlignment="1" applyProtection="1">
      <alignment horizontal="center"/>
    </xf>
    <xf numFmtId="0" fontId="56" fillId="8" borderId="11" xfId="0" applyFont="1" applyFill="1" applyBorder="1" applyAlignment="1" applyProtection="1">
      <alignment horizontal="center"/>
    </xf>
    <xf numFmtId="0" fontId="56" fillId="8" borderId="12" xfId="0" applyFont="1" applyFill="1" applyBorder="1" applyAlignment="1" applyProtection="1">
      <alignment horizontal="center"/>
    </xf>
    <xf numFmtId="0" fontId="13" fillId="8" borderId="10" xfId="0" applyFont="1" applyFill="1" applyBorder="1" applyAlignment="1" applyProtection="1">
      <alignment horizontal="center"/>
    </xf>
    <xf numFmtId="0" fontId="13" fillId="8" borderId="11" xfId="0" applyFont="1" applyFill="1" applyBorder="1" applyAlignment="1" applyProtection="1">
      <alignment horizontal="center"/>
    </xf>
    <xf numFmtId="0" fontId="13" fillId="8" borderId="12" xfId="0" applyFont="1" applyFill="1" applyBorder="1" applyAlignment="1" applyProtection="1">
      <alignment horizontal="center"/>
    </xf>
    <xf numFmtId="0" fontId="34" fillId="4" borderId="13" xfId="0" applyFont="1" applyFill="1" applyBorder="1" applyAlignment="1">
      <alignment horizontal="left" vertical="top" wrapText="1"/>
    </xf>
    <xf numFmtId="0" fontId="34" fillId="4" borderId="15" xfId="0" applyFont="1" applyFill="1" applyBorder="1" applyAlignment="1">
      <alignment horizontal="left" vertical="top" wrapText="1"/>
    </xf>
    <xf numFmtId="171" fontId="31" fillId="0" borderId="14" xfId="0" applyNumberFormat="1" applyFont="1" applyFill="1" applyBorder="1" applyAlignment="1">
      <alignment horizontal="center" vertical="center" wrapText="1"/>
    </xf>
    <xf numFmtId="171" fontId="31" fillId="0" borderId="15" xfId="0" applyNumberFormat="1" applyFont="1" applyFill="1" applyBorder="1" applyAlignment="1">
      <alignment horizontal="center" vertical="center" wrapText="1"/>
    </xf>
    <xf numFmtId="173" fontId="31" fillId="0" borderId="14" xfId="0" applyNumberFormat="1" applyFont="1" applyFill="1" applyBorder="1" applyAlignment="1">
      <alignment horizontal="center" vertical="center" wrapText="1"/>
    </xf>
    <xf numFmtId="173" fontId="31" fillId="0" borderId="15" xfId="0" applyNumberFormat="1"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170" fontId="31" fillId="0" borderId="14" xfId="0" applyNumberFormat="1" applyFont="1" applyFill="1" applyBorder="1" applyAlignment="1">
      <alignment horizontal="center" vertical="center" wrapText="1"/>
    </xf>
    <xf numFmtId="170" fontId="31" fillId="0" borderId="15" xfId="0" applyNumberFormat="1" applyFont="1" applyFill="1" applyBorder="1" applyAlignment="1">
      <alignment horizontal="center" vertical="center" wrapText="1"/>
    </xf>
    <xf numFmtId="0" fontId="32" fillId="0" borderId="35" xfId="0" applyFont="1" applyFill="1" applyBorder="1" applyAlignment="1">
      <alignment horizontal="center" vertical="top" wrapText="1"/>
    </xf>
    <xf numFmtId="0" fontId="32" fillId="0" borderId="0" xfId="0" applyFont="1" applyFill="1" applyBorder="1" applyAlignment="1">
      <alignment horizontal="center" vertical="top" wrapText="1"/>
    </xf>
    <xf numFmtId="0" fontId="32" fillId="0" borderId="36" xfId="0" applyFont="1" applyFill="1" applyBorder="1" applyAlignment="1">
      <alignment horizontal="center" vertical="top" wrapText="1"/>
    </xf>
    <xf numFmtId="0" fontId="32" fillId="0" borderId="37" xfId="0" applyFont="1" applyFill="1" applyBorder="1" applyAlignment="1">
      <alignment horizontal="center" vertical="top" wrapText="1"/>
    </xf>
    <xf numFmtId="0" fontId="18" fillId="0" borderId="19" xfId="0" applyFont="1" applyFill="1" applyBorder="1" applyAlignment="1">
      <alignment horizontal="center" vertical="top" wrapText="1"/>
    </xf>
    <xf numFmtId="0" fontId="18" fillId="0" borderId="17" xfId="0" applyFont="1" applyFill="1" applyBorder="1" applyAlignment="1">
      <alignment horizontal="center" vertical="top" wrapText="1"/>
    </xf>
    <xf numFmtId="0" fontId="18" fillId="0" borderId="18" xfId="0" applyFont="1" applyFill="1" applyBorder="1" applyAlignment="1">
      <alignment horizontal="center" vertical="top" wrapText="1"/>
    </xf>
    <xf numFmtId="0" fontId="34" fillId="4" borderId="14" xfId="0" applyFont="1" applyFill="1" applyBorder="1" applyAlignment="1">
      <alignment horizontal="left" vertical="top" wrapText="1"/>
    </xf>
    <xf numFmtId="0" fontId="4" fillId="0" borderId="0" xfId="0" applyFont="1" applyAlignment="1">
      <alignment horizontal="center"/>
    </xf>
    <xf numFmtId="0" fontId="4" fillId="0" borderId="30" xfId="0" applyFont="1" applyBorder="1" applyAlignment="1">
      <alignment horizontal="center"/>
    </xf>
    <xf numFmtId="0" fontId="5" fillId="0" borderId="33" xfId="0" applyFont="1" applyBorder="1" applyAlignment="1">
      <alignment horizontal="center" vertical="center"/>
    </xf>
    <xf numFmtId="0" fontId="0" fillId="0" borderId="1" xfId="0" applyBorder="1" applyAlignment="1">
      <alignment horizontal="center" vertic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0" fillId="0" borderId="28" xfId="0" applyBorder="1" applyAlignment="1">
      <alignment horizontal="center"/>
    </xf>
    <xf numFmtId="0" fontId="5" fillId="0" borderId="22" xfId="0" applyFont="1" applyBorder="1" applyAlignment="1">
      <alignment horizontal="center"/>
    </xf>
    <xf numFmtId="0" fontId="5" fillId="0" borderId="29" xfId="0" applyFont="1"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3" fontId="9" fillId="9" borderId="0" xfId="3" applyNumberFormat="1" applyFont="1" applyFill="1" applyAlignment="1" applyProtection="1">
      <alignment horizontal="center" vertical="center"/>
      <protection locked="0"/>
    </xf>
    <xf numFmtId="0" fontId="7" fillId="9" borderId="0" xfId="3" applyFont="1" applyFill="1" applyAlignment="1" applyProtection="1">
      <alignment horizontal="center" vertical="center"/>
      <protection locked="0"/>
    </xf>
    <xf numFmtId="0" fontId="7" fillId="9" borderId="0" xfId="0" applyFont="1" applyFill="1" applyProtection="1">
      <protection locked="0"/>
    </xf>
  </cellXfs>
  <cellStyles count="4">
    <cellStyle name="Normal" xfId="0" builtinId="0"/>
    <cellStyle name="Normal 2" xfId="3"/>
    <cellStyle name="Normal 3" xfId="1"/>
    <cellStyle name="Percent 2" xfId="2"/>
  </cellStyles>
  <dxfs count="0"/>
  <tableStyles count="0" defaultTableStyle="TableStyleMedium2" defaultPivotStyle="PivotStyleLight16"/>
  <colors>
    <mruColors>
      <color rgb="FF1D8F6B"/>
      <color rgb="FFB7BF10"/>
      <color rgb="FF003C71"/>
      <color rgb="FF00068F"/>
      <color rgb="FFDBE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1.xml"/><Relationship Id="rId1" Type="http://schemas.microsoft.com/office/2011/relationships/chartStyle" Target="style1.xml"/></Relationships>
</file>

<file path=xl/charts/_rels/chart7.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rgbClr val="1B456B"/>
                </a:solidFill>
                <a:latin typeface="+mn-lt"/>
                <a:ea typeface="+mn-ea"/>
                <a:cs typeface="+mn-cs"/>
              </a:defRPr>
            </a:pPr>
            <a:r>
              <a:rPr lang="en-US" sz="2400" b="1">
                <a:solidFill>
                  <a:srgbClr val="1B456B"/>
                </a:solidFill>
              </a:rPr>
              <a:t>Broiler</a:t>
            </a:r>
            <a:r>
              <a:rPr lang="en-US" sz="2400" b="1" i="1" baseline="0">
                <a:solidFill>
                  <a:srgbClr val="1B456B"/>
                </a:solidFill>
              </a:rPr>
              <a:t> -</a:t>
            </a:r>
            <a:r>
              <a:rPr lang="en-US" sz="2400" b="1" i="1">
                <a:solidFill>
                  <a:srgbClr val="1B456B"/>
                </a:solidFill>
              </a:rPr>
              <a:t> </a:t>
            </a:r>
            <a:r>
              <a:rPr lang="en-US" sz="2400" b="1" i="0">
                <a:solidFill>
                  <a:srgbClr val="1B456B"/>
                </a:solidFill>
              </a:rPr>
              <a:t>Waterintake</a:t>
            </a:r>
            <a:r>
              <a:rPr lang="en-US" sz="2400" b="1">
                <a:solidFill>
                  <a:srgbClr val="1B456B"/>
                </a:solidFill>
              </a:rPr>
              <a:t> - Feedintake - WFR </a:t>
            </a:r>
            <a:r>
              <a:rPr lang="en-US" sz="1400" b="1">
                <a:solidFill>
                  <a:srgbClr val="1B456B"/>
                </a:solidFill>
              </a:rPr>
              <a:t>0-70 days</a:t>
            </a:r>
            <a:r>
              <a:rPr lang="en-US" sz="2400" b="1">
                <a:solidFill>
                  <a:srgbClr val="1B456B"/>
                </a:solidFill>
              </a:rPr>
              <a:t> </a:t>
            </a:r>
          </a:p>
        </c:rich>
      </c:tx>
      <c:layout>
        <c:manualLayout>
          <c:xMode val="edge"/>
          <c:yMode val="edge"/>
          <c:x val="0.11895905089934943"/>
          <c:y val="3.0651340996168581E-2"/>
        </c:manualLayout>
      </c:layout>
      <c:overlay val="0"/>
      <c:spPr>
        <a:noFill/>
        <a:ln>
          <a:noFill/>
        </a:ln>
        <a:effectLst/>
      </c:spPr>
    </c:title>
    <c:autoTitleDeleted val="0"/>
    <c:plotArea>
      <c:layout>
        <c:manualLayout>
          <c:layoutTarget val="inner"/>
          <c:xMode val="edge"/>
          <c:yMode val="edge"/>
          <c:x val="5.0653094310398342E-2"/>
          <c:y val="0.14071516965533942"/>
          <c:w val="0.89955106357973913"/>
          <c:h val="0.777041506613669"/>
        </c:manualLayout>
      </c:layout>
      <c:lineChart>
        <c:grouping val="standard"/>
        <c:varyColors val="0"/>
        <c:ser>
          <c:idx val="2"/>
          <c:order val="0"/>
          <c:tx>
            <c:v>STD Water Intake</c:v>
          </c:tx>
          <c:spPr>
            <a:ln w="19050">
              <a:solidFill>
                <a:schemeClr val="accent1">
                  <a:lumMod val="75000"/>
                  <a:alpha val="50000"/>
                </a:schemeClr>
              </a:solidFill>
            </a:ln>
            <a:effectLst>
              <a:glow rad="63500">
                <a:schemeClr val="accent1">
                  <a:lumMod val="60000"/>
                  <a:lumOff val="40000"/>
                  <a:alpha val="40000"/>
                </a:schemeClr>
              </a:glow>
            </a:effectLst>
          </c:spPr>
          <c:marker>
            <c:symbol val="none"/>
          </c:marker>
          <c:val>
            <c:numRef>
              <c:f>'Data entry'!$N$16:$N$93</c:f>
              <c:numCache>
                <c:formatCode>0;\-0;;@</c:formatCode>
                <c:ptCount val="78"/>
              </c:numCache>
            </c:numRef>
          </c:val>
          <c:smooth val="0"/>
          <c:extLst xmlns:c16r2="http://schemas.microsoft.com/office/drawing/2015/06/chart">
            <c:ext xmlns:c16="http://schemas.microsoft.com/office/drawing/2014/chart" uri="{C3380CC4-5D6E-409C-BE32-E72D297353CC}">
              <c16:uniqueId val="{00000000-4197-4CD2-B692-8D2323A1834C}"/>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ser>
          <c:idx val="0"/>
          <c:order val="1"/>
          <c:tx>
            <c:v>Water intake</c:v>
          </c:tx>
          <c:spPr>
            <a:ln w="50800">
              <a:solidFill>
                <a:srgbClr val="00B0F0"/>
              </a:solidFill>
              <a:prstDash val="sysDot"/>
            </a:ln>
          </c:spPr>
          <c:marker>
            <c:symbol val="none"/>
          </c:marker>
          <c:val>
            <c:numRef>
              <c:f>'Data entry'!$O$16:$O$93</c:f>
              <c:numCache>
                <c:formatCode>0.0;\-0.0;;@</c:formatCode>
                <c:ptCount val="78"/>
                <c:pt idx="0">
                  <c:v>0</c:v>
                </c:pt>
                <c:pt idx="9">
                  <c:v>0</c:v>
                </c:pt>
                <c:pt idx="16">
                  <c:v>0</c:v>
                </c:pt>
                <c:pt idx="19">
                  <c:v>0</c:v>
                </c:pt>
                <c:pt idx="26">
                  <c:v>0</c:v>
                </c:pt>
                <c:pt idx="29">
                  <c:v>0</c:v>
                </c:pt>
                <c:pt idx="36">
                  <c:v>0</c:v>
                </c:pt>
                <c:pt idx="39">
                  <c:v>0</c:v>
                </c:pt>
                <c:pt idx="46">
                  <c:v>0</c:v>
                </c:pt>
                <c:pt idx="49">
                  <c:v>0</c:v>
                </c:pt>
                <c:pt idx="56">
                  <c:v>0</c:v>
                </c:pt>
                <c:pt idx="59">
                  <c:v>0</c:v>
                </c:pt>
                <c:pt idx="66">
                  <c:v>0</c:v>
                </c:pt>
                <c:pt idx="69">
                  <c:v>0</c:v>
                </c:pt>
                <c:pt idx="76">
                  <c:v>0</c:v>
                </c:pt>
              </c:numCache>
            </c:numRef>
          </c:val>
          <c:smooth val="0"/>
          <c:extLst xmlns:c16r2="http://schemas.microsoft.com/office/drawing/2015/06/chart">
            <c:ext xmlns:c16="http://schemas.microsoft.com/office/drawing/2014/chart" uri="{C3380CC4-5D6E-409C-BE32-E72D297353CC}">
              <c16:uniqueId val="{00000001-4197-4CD2-B692-8D2323A1834C}"/>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ser>
          <c:idx val="1"/>
          <c:order val="2"/>
          <c:tx>
            <c:v>STD Feed-intake</c:v>
          </c:tx>
          <c:spPr>
            <a:ln w="19050" cap="rnd">
              <a:solidFill>
                <a:schemeClr val="accent2">
                  <a:alpha val="49000"/>
                </a:schemeClr>
              </a:solidFill>
              <a:round/>
            </a:ln>
            <a:effectLst>
              <a:glow rad="63500">
                <a:schemeClr val="accent2">
                  <a:lumMod val="60000"/>
                  <a:lumOff val="40000"/>
                  <a:alpha val="40000"/>
                </a:schemeClr>
              </a:glow>
            </a:effectLst>
          </c:spPr>
          <c:marker>
            <c:symbol val="none"/>
          </c:marker>
          <c:val>
            <c:numRef>
              <c:f>'Data entry'!$K$16:$K$93</c:f>
              <c:numCache>
                <c:formatCode>0.0;\-0.0;;@</c:formatCode>
                <c:ptCount val="78"/>
                <c:pt idx="0">
                  <c:v>0</c:v>
                </c:pt>
                <c:pt idx="1">
                  <c:v>0</c:v>
                </c:pt>
                <c:pt idx="2">
                  <c:v>0</c:v>
                </c:pt>
                <c:pt idx="3">
                  <c:v>0</c:v>
                </c:pt>
                <c:pt idx="4">
                  <c:v>0</c:v>
                </c:pt>
                <c:pt idx="5">
                  <c:v>0</c:v>
                </c:pt>
                <c:pt idx="6">
                  <c:v>0</c:v>
                </c:pt>
                <c:pt idx="7">
                  <c:v>0</c:v>
                </c:pt>
                <c:pt idx="9">
                  <c:v>0</c:v>
                </c:pt>
                <c:pt idx="10">
                  <c:v>0</c:v>
                </c:pt>
                <c:pt idx="11">
                  <c:v>0</c:v>
                </c:pt>
                <c:pt idx="12">
                  <c:v>0</c:v>
                </c:pt>
                <c:pt idx="13">
                  <c:v>0</c:v>
                </c:pt>
                <c:pt idx="14">
                  <c:v>0</c:v>
                </c:pt>
                <c:pt idx="15">
                  <c:v>0</c:v>
                </c:pt>
                <c:pt idx="16">
                  <c:v>0</c:v>
                </c:pt>
                <c:pt idx="17">
                  <c:v>0</c:v>
                </c:pt>
                <c:pt idx="19">
                  <c:v>0</c:v>
                </c:pt>
                <c:pt idx="20">
                  <c:v>0</c:v>
                </c:pt>
                <c:pt idx="21">
                  <c:v>0</c:v>
                </c:pt>
                <c:pt idx="22">
                  <c:v>0</c:v>
                </c:pt>
                <c:pt idx="23">
                  <c:v>0</c:v>
                </c:pt>
                <c:pt idx="24">
                  <c:v>0</c:v>
                </c:pt>
                <c:pt idx="25">
                  <c:v>0</c:v>
                </c:pt>
                <c:pt idx="26">
                  <c:v>0</c:v>
                </c:pt>
                <c:pt idx="27">
                  <c:v>0</c:v>
                </c:pt>
                <c:pt idx="29">
                  <c:v>0</c:v>
                </c:pt>
                <c:pt idx="30">
                  <c:v>0</c:v>
                </c:pt>
                <c:pt idx="31">
                  <c:v>0</c:v>
                </c:pt>
                <c:pt idx="32">
                  <c:v>0</c:v>
                </c:pt>
                <c:pt idx="33">
                  <c:v>0</c:v>
                </c:pt>
                <c:pt idx="34">
                  <c:v>0</c:v>
                </c:pt>
                <c:pt idx="35">
                  <c:v>0</c:v>
                </c:pt>
                <c:pt idx="36">
                  <c:v>0</c:v>
                </c:pt>
                <c:pt idx="37">
                  <c:v>0</c:v>
                </c:pt>
                <c:pt idx="39">
                  <c:v>0</c:v>
                </c:pt>
                <c:pt idx="40">
                  <c:v>0</c:v>
                </c:pt>
                <c:pt idx="41">
                  <c:v>0</c:v>
                </c:pt>
                <c:pt idx="42">
                  <c:v>0</c:v>
                </c:pt>
                <c:pt idx="43">
                  <c:v>0</c:v>
                </c:pt>
                <c:pt idx="44">
                  <c:v>0</c:v>
                </c:pt>
                <c:pt idx="45">
                  <c:v>0</c:v>
                </c:pt>
                <c:pt idx="46">
                  <c:v>0</c:v>
                </c:pt>
                <c:pt idx="47">
                  <c:v>0</c:v>
                </c:pt>
                <c:pt idx="49">
                  <c:v>0</c:v>
                </c:pt>
                <c:pt idx="50">
                  <c:v>0</c:v>
                </c:pt>
                <c:pt idx="51">
                  <c:v>0</c:v>
                </c:pt>
                <c:pt idx="52">
                  <c:v>0</c:v>
                </c:pt>
                <c:pt idx="53">
                  <c:v>0</c:v>
                </c:pt>
                <c:pt idx="54">
                  <c:v>0</c:v>
                </c:pt>
                <c:pt idx="55">
                  <c:v>0</c:v>
                </c:pt>
                <c:pt idx="56">
                  <c:v>0</c:v>
                </c:pt>
                <c:pt idx="57">
                  <c:v>0</c:v>
                </c:pt>
                <c:pt idx="59">
                  <c:v>0</c:v>
                </c:pt>
                <c:pt idx="60">
                  <c:v>0</c:v>
                </c:pt>
                <c:pt idx="61">
                  <c:v>0</c:v>
                </c:pt>
                <c:pt idx="62">
                  <c:v>0</c:v>
                </c:pt>
                <c:pt idx="63">
                  <c:v>0</c:v>
                </c:pt>
                <c:pt idx="64">
                  <c:v>0</c:v>
                </c:pt>
                <c:pt idx="65">
                  <c:v>0</c:v>
                </c:pt>
                <c:pt idx="66">
                  <c:v>0</c:v>
                </c:pt>
                <c:pt idx="67">
                  <c:v>0</c:v>
                </c:pt>
                <c:pt idx="69">
                  <c:v>0</c:v>
                </c:pt>
                <c:pt idx="70">
                  <c:v>0</c:v>
                </c:pt>
                <c:pt idx="71">
                  <c:v>0</c:v>
                </c:pt>
                <c:pt idx="72">
                  <c:v>0</c:v>
                </c:pt>
                <c:pt idx="73">
                  <c:v>0</c:v>
                </c:pt>
                <c:pt idx="74">
                  <c:v>0</c:v>
                </c:pt>
                <c:pt idx="75">
                  <c:v>0</c:v>
                </c:pt>
                <c:pt idx="76">
                  <c:v>0</c:v>
                </c:pt>
                <c:pt idx="77">
                  <c:v>0</c:v>
                </c:pt>
              </c:numCache>
            </c:numRef>
          </c:val>
          <c:smooth val="0"/>
          <c:extLst xmlns:c16r2="http://schemas.microsoft.com/office/drawing/2015/06/chart">
            <c:ext xmlns:c16="http://schemas.microsoft.com/office/drawing/2014/chart" uri="{C3380CC4-5D6E-409C-BE32-E72D297353CC}">
              <c16:uniqueId val="{00000002-4197-4CD2-B692-8D2323A1834C}"/>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ser>
          <c:idx val="3"/>
          <c:order val="3"/>
          <c:tx>
            <c:v>Feed Intake</c:v>
          </c:tx>
          <c:spPr>
            <a:ln w="50800">
              <a:solidFill>
                <a:schemeClr val="accent2"/>
              </a:solidFill>
              <a:prstDash val="sysDot"/>
            </a:ln>
          </c:spPr>
          <c:marker>
            <c:symbol val="none"/>
          </c:marker>
          <c:val>
            <c:numRef>
              <c:f>'Data entry'!#REF!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4197-4CD2-B692-8D2323A1834C}"/>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dLbls>
          <c:showLegendKey val="0"/>
          <c:showVal val="0"/>
          <c:showCatName val="0"/>
          <c:showSerName val="0"/>
          <c:showPercent val="0"/>
          <c:showBubbleSize val="0"/>
        </c:dLbls>
        <c:marker val="1"/>
        <c:smooth val="0"/>
        <c:axId val="704372624"/>
        <c:axId val="704380784"/>
      </c:lineChart>
      <c:lineChart>
        <c:grouping val="standard"/>
        <c:varyColors val="0"/>
        <c:ser>
          <c:idx val="4"/>
          <c:order val="4"/>
          <c:tx>
            <c:v>STD WFR</c:v>
          </c:tx>
          <c:spPr>
            <a:ln w="22225">
              <a:solidFill>
                <a:schemeClr val="accent6">
                  <a:lumMod val="75000"/>
                  <a:alpha val="53000"/>
                </a:schemeClr>
              </a:solidFill>
            </a:ln>
            <a:effectLst>
              <a:glow rad="101600">
                <a:schemeClr val="accent6">
                  <a:lumMod val="60000"/>
                  <a:lumOff val="40000"/>
                  <a:alpha val="40000"/>
                </a:schemeClr>
              </a:glow>
            </a:effectLst>
          </c:spPr>
          <c:marker>
            <c:symbol val="none"/>
          </c:marker>
          <c:val>
            <c:numRef>
              <c:f>'Data entry'!$P$16:$P$93</c:f>
              <c:numCache>
                <c:formatCode>0;\-0;;@</c:formatCode>
                <c:ptCount val="78"/>
                <c:pt idx="9">
                  <c:v>0</c:v>
                </c:pt>
                <c:pt idx="19">
                  <c:v>0</c:v>
                </c:pt>
                <c:pt idx="29">
                  <c:v>0</c:v>
                </c:pt>
                <c:pt idx="39">
                  <c:v>0</c:v>
                </c:pt>
                <c:pt idx="49">
                  <c:v>0</c:v>
                </c:pt>
                <c:pt idx="59">
                  <c:v>0</c:v>
                </c:pt>
                <c:pt idx="69">
                  <c:v>0</c:v>
                </c:pt>
              </c:numCache>
            </c:numRef>
          </c:val>
          <c:smooth val="0"/>
          <c:extLst xmlns:c16r2="http://schemas.microsoft.com/office/drawing/2015/06/chart">
            <c:ext xmlns:c16="http://schemas.microsoft.com/office/drawing/2014/chart" uri="{C3380CC4-5D6E-409C-BE32-E72D297353CC}">
              <c16:uniqueId val="{00000004-4197-4CD2-B692-8D2323A1834C}"/>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ser>
          <c:idx val="5"/>
          <c:order val="5"/>
          <c:tx>
            <c:v>WFR</c:v>
          </c:tx>
          <c:spPr>
            <a:ln w="50800">
              <a:prstDash val="sysDot"/>
            </a:ln>
          </c:spPr>
          <c:marker>
            <c:symbol val="none"/>
          </c:marker>
          <c:val>
            <c:numRef>
              <c:f>'Data entry'!$Q$16:$Q$93</c:f>
              <c:numCache>
                <c:formatCode>0;\-0;;@</c:formatCode>
                <c:ptCount val="78"/>
              </c:numCache>
            </c:numRef>
          </c:val>
          <c:smooth val="0"/>
          <c:extLst xmlns:c16r2="http://schemas.microsoft.com/office/drawing/2015/06/chart">
            <c:ext xmlns:c16="http://schemas.microsoft.com/office/drawing/2014/chart" uri="{C3380CC4-5D6E-409C-BE32-E72D297353CC}">
              <c16:uniqueId val="{00000005-4197-4CD2-B692-8D2323A1834C}"/>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dLbls>
          <c:showLegendKey val="0"/>
          <c:showVal val="0"/>
          <c:showCatName val="0"/>
          <c:showSerName val="0"/>
          <c:showPercent val="0"/>
          <c:showBubbleSize val="0"/>
        </c:dLbls>
        <c:marker val="1"/>
        <c:smooth val="0"/>
        <c:axId val="704374800"/>
        <c:axId val="704370992"/>
      </c:lineChart>
      <c:catAx>
        <c:axId val="704372624"/>
        <c:scaling>
          <c:orientation val="minMax"/>
        </c:scaling>
        <c:delete val="0"/>
        <c:axPos val="b"/>
        <c:title>
          <c:tx>
            <c:rich>
              <a:bodyPr rot="0" spcFirstLastPara="1" vertOverflow="ellipsis" vert="horz" wrap="square" anchor="ctr" anchorCtr="1"/>
              <a:lstStyle/>
              <a:p>
                <a:pPr>
                  <a:defRPr sz="1000" b="0" i="0" u="none" strike="noStrike" kern="1200" baseline="0">
                    <a:solidFill>
                      <a:srgbClr val="1B456B"/>
                    </a:solidFill>
                    <a:latin typeface="+mn-lt"/>
                    <a:ea typeface="+mn-ea"/>
                    <a:cs typeface="+mn-cs"/>
                  </a:defRPr>
                </a:pPr>
                <a:r>
                  <a:rPr lang="en-US">
                    <a:solidFill>
                      <a:srgbClr val="1B456B"/>
                    </a:solidFill>
                  </a:rPr>
                  <a:t>Age</a:t>
                </a:r>
                <a:r>
                  <a:rPr lang="en-US" baseline="0">
                    <a:solidFill>
                      <a:srgbClr val="1B456B"/>
                    </a:solidFill>
                  </a:rPr>
                  <a:t> (days)</a:t>
                </a:r>
              </a:p>
            </c:rich>
          </c:tx>
          <c:layout>
            <c:manualLayout>
              <c:xMode val="edge"/>
              <c:yMode val="edge"/>
              <c:x val="0.44817836920786736"/>
              <c:y val="0.85185187415626573"/>
            </c:manualLayout>
          </c:layout>
          <c:overlay val="0"/>
          <c:spPr>
            <a:solidFill>
              <a:schemeClr val="bg1"/>
            </a:solidFill>
            <a:ln>
              <a:solidFill>
                <a:srgbClr val="1B456B"/>
              </a:solidFill>
            </a:ln>
            <a:effectLst/>
          </c:spPr>
        </c:title>
        <c:numFmt formatCode="General"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1B456B"/>
                </a:solidFill>
                <a:latin typeface="+mn-lt"/>
                <a:ea typeface="+mn-ea"/>
                <a:cs typeface="+mn-cs"/>
              </a:defRPr>
            </a:pPr>
            <a:endParaRPr lang="en-US"/>
          </a:p>
        </c:txPr>
        <c:crossAx val="704380784"/>
        <c:crosses val="autoZero"/>
        <c:auto val="1"/>
        <c:lblAlgn val="ctr"/>
        <c:lblOffset val="100"/>
        <c:noMultiLvlLbl val="0"/>
      </c:catAx>
      <c:valAx>
        <c:axId val="704380784"/>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rgbClr val="1B456B"/>
                    </a:solidFill>
                    <a:latin typeface="+mn-lt"/>
                    <a:ea typeface="+mn-ea"/>
                    <a:cs typeface="+mn-cs"/>
                  </a:defRPr>
                </a:pPr>
                <a:r>
                  <a:rPr lang="en-US" baseline="0">
                    <a:solidFill>
                      <a:srgbClr val="1B456B"/>
                    </a:solidFill>
                  </a:rPr>
                  <a:t>Water and feed intake (gr)</a:t>
                </a:r>
              </a:p>
            </c:rich>
          </c:tx>
          <c:layout>
            <c:manualLayout>
              <c:xMode val="edge"/>
              <c:yMode val="edge"/>
              <c:x val="6.2763107539226939E-2"/>
              <c:y val="0.51854607254552953"/>
            </c:manualLayout>
          </c:layout>
          <c:overlay val="0"/>
          <c:spPr>
            <a:solidFill>
              <a:schemeClr val="bg1"/>
            </a:solidFill>
            <a:ln>
              <a:solidFill>
                <a:srgbClr val="1B456B"/>
              </a:solid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B456B"/>
                </a:solidFill>
                <a:latin typeface="+mn-lt"/>
                <a:ea typeface="+mn-ea"/>
                <a:cs typeface="+mn-cs"/>
              </a:defRPr>
            </a:pPr>
            <a:endParaRPr lang="en-US"/>
          </a:p>
        </c:txPr>
        <c:crossAx val="704372624"/>
        <c:crosses val="autoZero"/>
        <c:crossBetween val="midCat"/>
        <c:majorUnit val="20"/>
      </c:valAx>
      <c:valAx>
        <c:axId val="704370992"/>
        <c:scaling>
          <c:orientation val="minMax"/>
        </c:scaling>
        <c:delete val="0"/>
        <c:axPos val="r"/>
        <c:title>
          <c:tx>
            <c:rich>
              <a:bodyPr/>
              <a:lstStyle/>
              <a:p>
                <a:pPr>
                  <a:defRPr>
                    <a:solidFill>
                      <a:schemeClr val="dk1"/>
                    </a:solidFill>
                    <a:latin typeface="+mn-lt"/>
                    <a:ea typeface="+mn-ea"/>
                    <a:cs typeface="+mn-cs"/>
                  </a:defRPr>
                </a:pPr>
                <a:r>
                  <a:rPr lang="en-US" b="0">
                    <a:solidFill>
                      <a:srgbClr val="002060"/>
                    </a:solidFill>
                    <a:latin typeface="+mn-lt"/>
                    <a:ea typeface="+mn-ea"/>
                    <a:cs typeface="+mn-cs"/>
                  </a:rPr>
                  <a:t>Water feed ratio</a:t>
                </a:r>
                <a:endParaRPr lang="en-US" b="0">
                  <a:solidFill>
                    <a:srgbClr val="002060"/>
                  </a:solidFill>
                </a:endParaRPr>
              </a:p>
            </c:rich>
          </c:tx>
          <c:layout>
            <c:manualLayout>
              <c:xMode val="edge"/>
              <c:yMode val="edge"/>
              <c:x val="0.91549168353955745"/>
              <c:y val="0.70663053562799993"/>
            </c:manualLayout>
          </c:layout>
          <c:overlay val="0"/>
          <c:spPr>
            <a:solidFill>
              <a:schemeClr val="bg1"/>
            </a:solidFill>
            <a:ln w="12700" cap="flat" cmpd="sng" algn="ctr">
              <a:solidFill>
                <a:schemeClr val="dk1"/>
              </a:solidFill>
              <a:prstDash val="solid"/>
              <a:miter lim="800000"/>
            </a:ln>
            <a:effectLst/>
          </c:spPr>
        </c:title>
        <c:numFmt formatCode="0;\-0;;@" sourceLinked="1"/>
        <c:majorTickMark val="out"/>
        <c:minorTickMark val="none"/>
        <c:tickLblPos val="nextTo"/>
        <c:crossAx val="704374800"/>
        <c:crosses val="max"/>
        <c:crossBetween val="between"/>
      </c:valAx>
      <c:catAx>
        <c:axId val="704374800"/>
        <c:scaling>
          <c:orientation val="minMax"/>
        </c:scaling>
        <c:delete val="1"/>
        <c:axPos val="b"/>
        <c:numFmt formatCode="General" sourceLinked="1"/>
        <c:majorTickMark val="out"/>
        <c:minorTickMark val="none"/>
        <c:tickLblPos val="nextTo"/>
        <c:crossAx val="704370992"/>
        <c:crosses val="autoZero"/>
        <c:auto val="1"/>
        <c:lblAlgn val="ctr"/>
        <c:lblOffset val="100"/>
        <c:noMultiLvlLbl val="0"/>
      </c:catAx>
      <c:spPr>
        <a:pattFill prst="dotGrid">
          <a:fgClr>
            <a:srgbClr val="3CAE4F"/>
          </a:fgClr>
          <a:bgClr>
            <a:schemeClr val="bg1"/>
          </a:bgClr>
        </a:pattFill>
        <a:ln>
          <a:solidFill>
            <a:srgbClr val="1B456B"/>
          </a:solidFill>
          <a:prstDash val="solid"/>
        </a:ln>
        <a:effectLst/>
      </c:spPr>
    </c:plotArea>
    <c:legend>
      <c:legendPos val="r"/>
      <c:layout>
        <c:manualLayout>
          <c:xMode val="edge"/>
          <c:yMode val="edge"/>
          <c:x val="0.7484990776152981"/>
          <c:y val="0.67882085536837977"/>
          <c:w val="0.15533151926617669"/>
          <c:h val="0.21107098010993022"/>
        </c:manualLayout>
      </c:layout>
      <c:overlay val="0"/>
      <c:spPr>
        <a:solidFill>
          <a:schemeClr val="bg1"/>
        </a:solidFill>
        <a:ln>
          <a:solidFill>
            <a:srgbClr val="1B456B"/>
          </a:solidFill>
        </a:ln>
        <a:effectLst/>
      </c:spPr>
      <c:txPr>
        <a:bodyPr rot="0" spcFirstLastPara="1" vertOverflow="ellipsis" vert="horz" wrap="square" anchor="ctr" anchorCtr="1"/>
        <a:lstStyle/>
        <a:p>
          <a:pPr>
            <a:defRPr sz="900" b="0" i="0" u="none" strike="noStrike" kern="1200" baseline="0">
              <a:solidFill>
                <a:srgbClr val="1B456B"/>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Bodyweight!$W$35:$W$46</c:f>
              <c:strCache>
                <c:ptCount val="11"/>
                <c:pt idx="1">
                  <c:v>0–0</c:v>
                </c:pt>
                <c:pt idx="2">
                  <c:v>0–0</c:v>
                </c:pt>
                <c:pt idx="3">
                  <c:v>0–0</c:v>
                </c:pt>
                <c:pt idx="4">
                  <c:v>0–0</c:v>
                </c:pt>
                <c:pt idx="5">
                  <c:v>0–0</c:v>
                </c:pt>
                <c:pt idx="6">
                  <c:v>0–0</c:v>
                </c:pt>
                <c:pt idx="7">
                  <c:v>0–0</c:v>
                </c:pt>
                <c:pt idx="8">
                  <c:v>0–0</c:v>
                </c:pt>
                <c:pt idx="9">
                  <c:v>0–0</c:v>
                </c:pt>
                <c:pt idx="10">
                  <c:v>0–0</c:v>
                </c:pt>
              </c:strCache>
            </c:strRef>
          </c:cat>
          <c:val>
            <c:numRef>
              <c:f>Bodyweight!$X$35:$X$46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DA6B-44E4-AA94-E12A844488BF}"/>
            </c:ext>
          </c:extLst>
        </c:ser>
        <c:dLbls>
          <c:showLegendKey val="0"/>
          <c:showVal val="0"/>
          <c:showCatName val="0"/>
          <c:showSerName val="0"/>
          <c:showPercent val="0"/>
          <c:showBubbleSize val="0"/>
        </c:dLbls>
        <c:gapWidth val="36"/>
        <c:overlap val="6"/>
        <c:axId val="707204464"/>
        <c:axId val="707205008"/>
      </c:barChart>
      <c:scatterChart>
        <c:scatterStyle val="smoothMarker"/>
        <c:varyColors val="0"/>
        <c:ser>
          <c:idx val="1"/>
          <c:order val="0"/>
          <c:tx>
            <c:v>Normal distribution curve</c:v>
          </c:tx>
          <c:spPr>
            <a:ln>
              <a:solidFill>
                <a:srgbClr val="002060"/>
              </a:solidFill>
            </a:ln>
          </c:spPr>
          <c:marker>
            <c:symbol val="none"/>
          </c:marker>
          <c:yVal>
            <c:numRef>
              <c:f>Bodyweight!$W$21:$W$31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DA6B-44E4-AA94-E12A844488BF}"/>
            </c:ext>
          </c:extLst>
        </c:ser>
        <c:dLbls>
          <c:showLegendKey val="0"/>
          <c:showVal val="0"/>
          <c:showCatName val="0"/>
          <c:showSerName val="0"/>
          <c:showPercent val="0"/>
          <c:showBubbleSize val="0"/>
        </c:dLbls>
        <c:axId val="707198480"/>
        <c:axId val="707197936"/>
      </c:scatterChart>
      <c:catAx>
        <c:axId val="707204464"/>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07205008"/>
        <c:crosses val="autoZero"/>
        <c:auto val="0"/>
        <c:lblAlgn val="ctr"/>
        <c:lblOffset val="100"/>
        <c:noMultiLvlLbl val="0"/>
      </c:catAx>
      <c:valAx>
        <c:axId val="707205008"/>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07204464"/>
        <c:crosses val="autoZero"/>
        <c:crossBetween val="midCat"/>
      </c:valAx>
      <c:valAx>
        <c:axId val="707197936"/>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07198480"/>
        <c:crosses val="max"/>
        <c:crossBetween val="midCat"/>
      </c:valAx>
      <c:valAx>
        <c:axId val="707198480"/>
        <c:scaling>
          <c:orientation val="minMax"/>
        </c:scaling>
        <c:delete val="1"/>
        <c:axPos val="b"/>
        <c:numFmt formatCode="0.000" sourceLinked="1"/>
        <c:majorTickMark val="out"/>
        <c:minorTickMark val="none"/>
        <c:tickLblPos val="none"/>
        <c:crossAx val="707197936"/>
        <c:crosses val="autoZero"/>
        <c:crossBetween val="midCat"/>
      </c:valAx>
    </c:plotArea>
    <c:legend>
      <c:legendPos val="r"/>
      <c:layout>
        <c:manualLayout>
          <c:xMode val="edge"/>
          <c:yMode val="edge"/>
          <c:x val="0.58732409849748279"/>
          <c:y val="2.0426452093603438E-3"/>
          <c:w val="0.410244883478599"/>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Bodyweight!$AE$35:$AE$46</c:f>
              <c:strCache>
                <c:ptCount val="11"/>
                <c:pt idx="1">
                  <c:v>0–0</c:v>
                </c:pt>
                <c:pt idx="2">
                  <c:v>0–0</c:v>
                </c:pt>
                <c:pt idx="3">
                  <c:v>0–0</c:v>
                </c:pt>
                <c:pt idx="4">
                  <c:v>0–0</c:v>
                </c:pt>
                <c:pt idx="5">
                  <c:v>0–0</c:v>
                </c:pt>
                <c:pt idx="6">
                  <c:v>0–0</c:v>
                </c:pt>
                <c:pt idx="7">
                  <c:v>0–0</c:v>
                </c:pt>
                <c:pt idx="8">
                  <c:v>0–0</c:v>
                </c:pt>
                <c:pt idx="9">
                  <c:v>0–0</c:v>
                </c:pt>
                <c:pt idx="10">
                  <c:v>0–0</c:v>
                </c:pt>
              </c:strCache>
            </c:strRef>
          </c:cat>
          <c:val>
            <c:numRef>
              <c:f>Bodyweight!$AF$35:$AF$46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8174-49BB-8DB5-C38E737806F8}"/>
            </c:ext>
          </c:extLst>
        </c:ser>
        <c:dLbls>
          <c:showLegendKey val="0"/>
          <c:showVal val="0"/>
          <c:showCatName val="0"/>
          <c:showSerName val="0"/>
          <c:showPercent val="0"/>
          <c:showBubbleSize val="0"/>
        </c:dLbls>
        <c:gapWidth val="36"/>
        <c:overlap val="6"/>
        <c:axId val="710693088"/>
        <c:axId val="710685472"/>
      </c:barChart>
      <c:scatterChart>
        <c:scatterStyle val="smoothMarker"/>
        <c:varyColors val="0"/>
        <c:ser>
          <c:idx val="1"/>
          <c:order val="0"/>
          <c:tx>
            <c:v>Normal distribution curve</c:v>
          </c:tx>
          <c:spPr>
            <a:ln>
              <a:solidFill>
                <a:srgbClr val="002060"/>
              </a:solidFill>
            </a:ln>
          </c:spPr>
          <c:marker>
            <c:symbol val="none"/>
          </c:marker>
          <c:yVal>
            <c:numRef>
              <c:f>Bodyweight!$AE$21:$AE$31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8174-49BB-8DB5-C38E737806F8}"/>
            </c:ext>
          </c:extLst>
        </c:ser>
        <c:dLbls>
          <c:showLegendKey val="0"/>
          <c:showVal val="0"/>
          <c:showCatName val="0"/>
          <c:showSerName val="0"/>
          <c:showPercent val="0"/>
          <c:showBubbleSize val="0"/>
        </c:dLbls>
        <c:axId val="710691456"/>
        <c:axId val="710695264"/>
      </c:scatterChart>
      <c:catAx>
        <c:axId val="710693088"/>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10685472"/>
        <c:crosses val="autoZero"/>
        <c:auto val="0"/>
        <c:lblAlgn val="ctr"/>
        <c:lblOffset val="100"/>
        <c:noMultiLvlLbl val="0"/>
      </c:catAx>
      <c:valAx>
        <c:axId val="710685472"/>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10693088"/>
        <c:crosses val="autoZero"/>
        <c:crossBetween val="midCat"/>
      </c:valAx>
      <c:valAx>
        <c:axId val="710695264"/>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10691456"/>
        <c:crosses val="max"/>
        <c:crossBetween val="midCat"/>
      </c:valAx>
      <c:valAx>
        <c:axId val="710691456"/>
        <c:scaling>
          <c:orientation val="minMax"/>
        </c:scaling>
        <c:delete val="1"/>
        <c:axPos val="b"/>
        <c:numFmt formatCode="0.000" sourceLinked="1"/>
        <c:majorTickMark val="out"/>
        <c:minorTickMark val="none"/>
        <c:tickLblPos val="none"/>
        <c:crossAx val="710695264"/>
        <c:crosses val="autoZero"/>
        <c:crossBetween val="midCat"/>
      </c:valAx>
    </c:plotArea>
    <c:legend>
      <c:legendPos val="r"/>
      <c:layout>
        <c:manualLayout>
          <c:xMode val="edge"/>
          <c:yMode val="edge"/>
          <c:x val="0.584492147579875"/>
          <c:y val="2.0426452093603438E-3"/>
          <c:w val="0.41307683439620696"/>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Bodyweight!$AM$35:$AM$46</c:f>
              <c:strCache>
                <c:ptCount val="11"/>
                <c:pt idx="1">
                  <c:v>0–0</c:v>
                </c:pt>
                <c:pt idx="2">
                  <c:v>0–0</c:v>
                </c:pt>
                <c:pt idx="3">
                  <c:v>0–0</c:v>
                </c:pt>
                <c:pt idx="4">
                  <c:v>0–0</c:v>
                </c:pt>
                <c:pt idx="5">
                  <c:v>0–0</c:v>
                </c:pt>
                <c:pt idx="6">
                  <c:v>0–0</c:v>
                </c:pt>
                <c:pt idx="7">
                  <c:v>0–0</c:v>
                </c:pt>
                <c:pt idx="8">
                  <c:v>0–0</c:v>
                </c:pt>
                <c:pt idx="9">
                  <c:v>0–0</c:v>
                </c:pt>
                <c:pt idx="10">
                  <c:v>0–0</c:v>
                </c:pt>
              </c:strCache>
            </c:strRef>
          </c:cat>
          <c:val>
            <c:numRef>
              <c:f>Bodyweight!$AN$35:$AN$46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F0EF-478E-9CD2-74455DE65A75}"/>
            </c:ext>
          </c:extLst>
        </c:ser>
        <c:dLbls>
          <c:showLegendKey val="0"/>
          <c:showVal val="0"/>
          <c:showCatName val="0"/>
          <c:showSerName val="0"/>
          <c:showPercent val="0"/>
          <c:showBubbleSize val="0"/>
        </c:dLbls>
        <c:gapWidth val="36"/>
        <c:overlap val="6"/>
        <c:axId val="710696352"/>
        <c:axId val="710693632"/>
      </c:barChart>
      <c:scatterChart>
        <c:scatterStyle val="smoothMarker"/>
        <c:varyColors val="0"/>
        <c:ser>
          <c:idx val="1"/>
          <c:order val="0"/>
          <c:tx>
            <c:v>Normal distribution curve</c:v>
          </c:tx>
          <c:spPr>
            <a:ln>
              <a:solidFill>
                <a:srgbClr val="002060"/>
              </a:solidFill>
            </a:ln>
          </c:spPr>
          <c:marker>
            <c:symbol val="none"/>
          </c:marker>
          <c:yVal>
            <c:numRef>
              <c:f>Bodyweight!$AM$21:$AM$31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F0EF-478E-9CD2-74455DE65A75}"/>
            </c:ext>
          </c:extLst>
        </c:ser>
        <c:dLbls>
          <c:showLegendKey val="0"/>
          <c:showVal val="0"/>
          <c:showCatName val="0"/>
          <c:showSerName val="0"/>
          <c:showPercent val="0"/>
          <c:showBubbleSize val="0"/>
        </c:dLbls>
        <c:axId val="710699072"/>
        <c:axId val="710692000"/>
      </c:scatterChart>
      <c:catAx>
        <c:axId val="710696352"/>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10693632"/>
        <c:crosses val="autoZero"/>
        <c:auto val="0"/>
        <c:lblAlgn val="ctr"/>
        <c:lblOffset val="100"/>
        <c:noMultiLvlLbl val="0"/>
      </c:catAx>
      <c:valAx>
        <c:axId val="710693632"/>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10696352"/>
        <c:crosses val="autoZero"/>
        <c:crossBetween val="midCat"/>
      </c:valAx>
      <c:valAx>
        <c:axId val="710692000"/>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10699072"/>
        <c:crosses val="max"/>
        <c:crossBetween val="midCat"/>
      </c:valAx>
      <c:valAx>
        <c:axId val="710699072"/>
        <c:scaling>
          <c:orientation val="minMax"/>
        </c:scaling>
        <c:delete val="1"/>
        <c:axPos val="b"/>
        <c:numFmt formatCode="0.000" sourceLinked="1"/>
        <c:majorTickMark val="out"/>
        <c:minorTickMark val="none"/>
        <c:tickLblPos val="none"/>
        <c:crossAx val="710692000"/>
        <c:crosses val="autoZero"/>
        <c:crossBetween val="midCat"/>
      </c:valAx>
    </c:plotArea>
    <c:legend>
      <c:legendPos val="r"/>
      <c:layout>
        <c:manualLayout>
          <c:xMode val="edge"/>
          <c:yMode val="edge"/>
          <c:x val="0.59015604941509059"/>
          <c:y val="2.0426452093603438E-3"/>
          <c:w val="0.4074129325609912"/>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9408508029"/>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Bodyweight!$AU$35:$AU$46</c:f>
              <c:strCache>
                <c:ptCount val="11"/>
                <c:pt idx="1">
                  <c:v>0–0</c:v>
                </c:pt>
                <c:pt idx="2">
                  <c:v>0–0</c:v>
                </c:pt>
                <c:pt idx="3">
                  <c:v>0–0</c:v>
                </c:pt>
                <c:pt idx="4">
                  <c:v>0–0</c:v>
                </c:pt>
                <c:pt idx="5">
                  <c:v>0–0</c:v>
                </c:pt>
                <c:pt idx="6">
                  <c:v>0–0</c:v>
                </c:pt>
                <c:pt idx="7">
                  <c:v>0–0</c:v>
                </c:pt>
                <c:pt idx="8">
                  <c:v>0–0</c:v>
                </c:pt>
                <c:pt idx="9">
                  <c:v>0–0</c:v>
                </c:pt>
                <c:pt idx="10">
                  <c:v>0–0</c:v>
                </c:pt>
              </c:strCache>
            </c:strRef>
          </c:cat>
          <c:val>
            <c:numRef>
              <c:f>Bodyweight!$AV$35:$AV$46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FA47-4B30-9D31-EF625A32A923}"/>
            </c:ext>
          </c:extLst>
        </c:ser>
        <c:dLbls>
          <c:showLegendKey val="0"/>
          <c:showVal val="0"/>
          <c:showCatName val="0"/>
          <c:showSerName val="0"/>
          <c:showPercent val="0"/>
          <c:showBubbleSize val="0"/>
        </c:dLbls>
        <c:gapWidth val="36"/>
        <c:overlap val="6"/>
        <c:axId val="710696896"/>
        <c:axId val="710698528"/>
      </c:barChart>
      <c:scatterChart>
        <c:scatterStyle val="smoothMarker"/>
        <c:varyColors val="0"/>
        <c:ser>
          <c:idx val="1"/>
          <c:order val="0"/>
          <c:tx>
            <c:v>Normal distribution curve</c:v>
          </c:tx>
          <c:spPr>
            <a:ln>
              <a:solidFill>
                <a:srgbClr val="002060"/>
              </a:solidFill>
            </a:ln>
          </c:spPr>
          <c:marker>
            <c:symbol val="none"/>
          </c:marker>
          <c:yVal>
            <c:numRef>
              <c:f>Bodyweight!$AU$21:$AU$31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FA47-4B30-9D31-EF625A32A923}"/>
            </c:ext>
          </c:extLst>
        </c:ser>
        <c:dLbls>
          <c:showLegendKey val="0"/>
          <c:showVal val="0"/>
          <c:showCatName val="0"/>
          <c:showSerName val="0"/>
          <c:showPercent val="0"/>
          <c:showBubbleSize val="0"/>
        </c:dLbls>
        <c:axId val="710689824"/>
        <c:axId val="710687104"/>
      </c:scatterChart>
      <c:catAx>
        <c:axId val="710696896"/>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10698528"/>
        <c:crosses val="autoZero"/>
        <c:auto val="0"/>
        <c:lblAlgn val="ctr"/>
        <c:lblOffset val="100"/>
        <c:noMultiLvlLbl val="0"/>
      </c:catAx>
      <c:valAx>
        <c:axId val="710698528"/>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10696896"/>
        <c:crosses val="autoZero"/>
        <c:crossBetween val="midCat"/>
      </c:valAx>
      <c:valAx>
        <c:axId val="710687104"/>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10689824"/>
        <c:crosses val="max"/>
        <c:crossBetween val="midCat"/>
      </c:valAx>
      <c:valAx>
        <c:axId val="710689824"/>
        <c:scaling>
          <c:orientation val="minMax"/>
        </c:scaling>
        <c:delete val="1"/>
        <c:axPos val="b"/>
        <c:numFmt formatCode="0.000" sourceLinked="1"/>
        <c:majorTickMark val="out"/>
        <c:minorTickMark val="none"/>
        <c:tickLblPos val="none"/>
        <c:crossAx val="710687104"/>
        <c:crosses val="autoZero"/>
        <c:crossBetween val="midCat"/>
      </c:valAx>
    </c:plotArea>
    <c:legend>
      <c:legendPos val="r"/>
      <c:layout>
        <c:manualLayout>
          <c:xMode val="edge"/>
          <c:yMode val="edge"/>
          <c:x val="0.57882824574465941"/>
          <c:y val="2.0426452093603438E-3"/>
          <c:w val="0.41874073623142255"/>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Bodyweight!$BC$35:$BC$46</c:f>
              <c:strCache>
                <c:ptCount val="11"/>
                <c:pt idx="1">
                  <c:v>0–0</c:v>
                </c:pt>
                <c:pt idx="2">
                  <c:v>0–0</c:v>
                </c:pt>
                <c:pt idx="3">
                  <c:v>0–0</c:v>
                </c:pt>
                <c:pt idx="4">
                  <c:v>0–0</c:v>
                </c:pt>
                <c:pt idx="5">
                  <c:v>0–0</c:v>
                </c:pt>
                <c:pt idx="6">
                  <c:v>0–0</c:v>
                </c:pt>
                <c:pt idx="7">
                  <c:v>0–0</c:v>
                </c:pt>
                <c:pt idx="8">
                  <c:v>0–0</c:v>
                </c:pt>
                <c:pt idx="9">
                  <c:v>0–0</c:v>
                </c:pt>
                <c:pt idx="10">
                  <c:v>0–0</c:v>
                </c:pt>
              </c:strCache>
            </c:strRef>
          </c:cat>
          <c:val>
            <c:numRef>
              <c:f>Bodyweight!$BD$35:$BD$46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8613-4151-BE98-FF5ADE1D8FC0}"/>
            </c:ext>
          </c:extLst>
        </c:ser>
        <c:dLbls>
          <c:showLegendKey val="0"/>
          <c:showVal val="0"/>
          <c:showCatName val="0"/>
          <c:showSerName val="0"/>
          <c:showPercent val="0"/>
          <c:showBubbleSize val="0"/>
        </c:dLbls>
        <c:gapWidth val="36"/>
        <c:overlap val="6"/>
        <c:axId val="710688736"/>
        <c:axId val="710692544"/>
      </c:barChart>
      <c:scatterChart>
        <c:scatterStyle val="smoothMarker"/>
        <c:varyColors val="0"/>
        <c:ser>
          <c:idx val="1"/>
          <c:order val="0"/>
          <c:tx>
            <c:v>Normal distribution curve</c:v>
          </c:tx>
          <c:spPr>
            <a:ln>
              <a:solidFill>
                <a:srgbClr val="002060"/>
              </a:solidFill>
            </a:ln>
          </c:spPr>
          <c:marker>
            <c:symbol val="none"/>
          </c:marker>
          <c:yVal>
            <c:numRef>
              <c:f>Bodyweight!$BC$21:$BC$31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8613-4151-BE98-FF5ADE1D8FC0}"/>
            </c:ext>
          </c:extLst>
        </c:ser>
        <c:dLbls>
          <c:showLegendKey val="0"/>
          <c:showVal val="0"/>
          <c:showCatName val="0"/>
          <c:showSerName val="0"/>
          <c:showPercent val="0"/>
          <c:showBubbleSize val="0"/>
        </c:dLbls>
        <c:axId val="710689280"/>
        <c:axId val="710695808"/>
      </c:scatterChart>
      <c:catAx>
        <c:axId val="710688736"/>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10692544"/>
        <c:crosses val="autoZero"/>
        <c:auto val="0"/>
        <c:lblAlgn val="ctr"/>
        <c:lblOffset val="100"/>
        <c:noMultiLvlLbl val="0"/>
      </c:catAx>
      <c:valAx>
        <c:axId val="710692544"/>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10688736"/>
        <c:crosses val="autoZero"/>
        <c:crossBetween val="midCat"/>
      </c:valAx>
      <c:valAx>
        <c:axId val="710695808"/>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10689280"/>
        <c:crosses val="max"/>
        <c:crossBetween val="midCat"/>
      </c:valAx>
      <c:valAx>
        <c:axId val="710689280"/>
        <c:scaling>
          <c:orientation val="minMax"/>
        </c:scaling>
        <c:delete val="1"/>
        <c:axPos val="b"/>
        <c:numFmt formatCode="0.000" sourceLinked="1"/>
        <c:majorTickMark val="out"/>
        <c:minorTickMark val="none"/>
        <c:tickLblPos val="none"/>
        <c:crossAx val="710695808"/>
        <c:crosses val="autoZero"/>
        <c:crossBetween val="midCat"/>
      </c:valAx>
    </c:plotArea>
    <c:legend>
      <c:legendPos val="r"/>
      <c:layout>
        <c:manualLayout>
          <c:xMode val="edge"/>
          <c:yMode val="edge"/>
          <c:x val="0.59581995125030629"/>
          <c:y val="2.0426452093603438E-3"/>
          <c:w val="0.4017490307257755"/>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9408508029"/>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Bodyweight!$BK$35:$BK$46</c:f>
              <c:strCache>
                <c:ptCount val="11"/>
                <c:pt idx="1">
                  <c:v>0–0</c:v>
                </c:pt>
                <c:pt idx="2">
                  <c:v>0–0</c:v>
                </c:pt>
                <c:pt idx="3">
                  <c:v>0–0</c:v>
                </c:pt>
                <c:pt idx="4">
                  <c:v>0–0</c:v>
                </c:pt>
                <c:pt idx="5">
                  <c:v>0–0</c:v>
                </c:pt>
                <c:pt idx="6">
                  <c:v>0–0</c:v>
                </c:pt>
                <c:pt idx="7">
                  <c:v>0–0</c:v>
                </c:pt>
                <c:pt idx="8">
                  <c:v>0–0</c:v>
                </c:pt>
                <c:pt idx="9">
                  <c:v>0–0</c:v>
                </c:pt>
                <c:pt idx="10">
                  <c:v>0–0</c:v>
                </c:pt>
              </c:strCache>
            </c:strRef>
          </c:cat>
          <c:val>
            <c:numRef>
              <c:f>Bodyweight!$BL$35:$BL$46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4A61-457D-8606-65AA1CB74F76}"/>
            </c:ext>
          </c:extLst>
        </c:ser>
        <c:dLbls>
          <c:showLegendKey val="0"/>
          <c:showVal val="0"/>
          <c:showCatName val="0"/>
          <c:showSerName val="0"/>
          <c:showPercent val="0"/>
          <c:showBubbleSize val="0"/>
        </c:dLbls>
        <c:gapWidth val="36"/>
        <c:overlap val="6"/>
        <c:axId val="710690368"/>
        <c:axId val="710697440"/>
      </c:barChart>
      <c:scatterChart>
        <c:scatterStyle val="smoothMarker"/>
        <c:varyColors val="0"/>
        <c:ser>
          <c:idx val="1"/>
          <c:order val="0"/>
          <c:tx>
            <c:v>Normal distribution curve</c:v>
          </c:tx>
          <c:spPr>
            <a:ln>
              <a:solidFill>
                <a:srgbClr val="002060"/>
              </a:solidFill>
            </a:ln>
          </c:spPr>
          <c:marker>
            <c:symbol val="none"/>
          </c:marker>
          <c:yVal>
            <c:numRef>
              <c:f>Bodyweight!$BK$21:$BK$31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4A61-457D-8606-65AA1CB74F76}"/>
            </c:ext>
          </c:extLst>
        </c:ser>
        <c:dLbls>
          <c:showLegendKey val="0"/>
          <c:showVal val="0"/>
          <c:showCatName val="0"/>
          <c:showSerName val="0"/>
          <c:showPercent val="0"/>
          <c:showBubbleSize val="0"/>
        </c:dLbls>
        <c:axId val="710690912"/>
        <c:axId val="710697984"/>
      </c:scatterChart>
      <c:catAx>
        <c:axId val="710690368"/>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10697440"/>
        <c:crosses val="autoZero"/>
        <c:auto val="0"/>
        <c:lblAlgn val="ctr"/>
        <c:lblOffset val="100"/>
        <c:noMultiLvlLbl val="0"/>
      </c:catAx>
      <c:valAx>
        <c:axId val="710697440"/>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10690368"/>
        <c:crosses val="autoZero"/>
        <c:crossBetween val="midCat"/>
      </c:valAx>
      <c:valAx>
        <c:axId val="710697984"/>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10690912"/>
        <c:crosses val="max"/>
        <c:crossBetween val="midCat"/>
      </c:valAx>
      <c:valAx>
        <c:axId val="710690912"/>
        <c:scaling>
          <c:orientation val="minMax"/>
        </c:scaling>
        <c:delete val="1"/>
        <c:axPos val="b"/>
        <c:numFmt formatCode="0.000" sourceLinked="1"/>
        <c:majorTickMark val="out"/>
        <c:minorTickMark val="none"/>
        <c:tickLblPos val="none"/>
        <c:crossAx val="710697984"/>
        <c:crosses val="autoZero"/>
        <c:crossBetween val="midCat"/>
      </c:valAx>
    </c:plotArea>
    <c:legend>
      <c:legendPos val="r"/>
      <c:layout>
        <c:manualLayout>
          <c:xMode val="edge"/>
          <c:yMode val="edge"/>
          <c:x val="0.58732409849748279"/>
          <c:y val="2.0426452093603438E-3"/>
          <c:w val="0.410244883478599"/>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Bodyweight!$BS$35:$BS$46</c:f>
              <c:strCache>
                <c:ptCount val="11"/>
                <c:pt idx="1">
                  <c:v>0–0</c:v>
                </c:pt>
                <c:pt idx="2">
                  <c:v>0–0</c:v>
                </c:pt>
                <c:pt idx="3">
                  <c:v>0–0</c:v>
                </c:pt>
                <c:pt idx="4">
                  <c:v>0–0</c:v>
                </c:pt>
                <c:pt idx="5">
                  <c:v>0–0</c:v>
                </c:pt>
                <c:pt idx="6">
                  <c:v>0–0</c:v>
                </c:pt>
                <c:pt idx="7">
                  <c:v>0–0</c:v>
                </c:pt>
                <c:pt idx="8">
                  <c:v>0–0</c:v>
                </c:pt>
                <c:pt idx="9">
                  <c:v>0–0</c:v>
                </c:pt>
                <c:pt idx="10">
                  <c:v>0–0</c:v>
                </c:pt>
              </c:strCache>
            </c:strRef>
          </c:cat>
          <c:val>
            <c:numRef>
              <c:f>Bodyweight!$BT$35:$BT$46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6B24-4DBA-8CF5-4F3150F944EB}"/>
            </c:ext>
          </c:extLst>
        </c:ser>
        <c:dLbls>
          <c:showLegendKey val="0"/>
          <c:showVal val="0"/>
          <c:showCatName val="0"/>
          <c:showSerName val="0"/>
          <c:showPercent val="0"/>
          <c:showBubbleSize val="0"/>
        </c:dLbls>
        <c:gapWidth val="36"/>
        <c:overlap val="6"/>
        <c:axId val="710699616"/>
        <c:axId val="710684928"/>
      </c:barChart>
      <c:scatterChart>
        <c:scatterStyle val="smoothMarker"/>
        <c:varyColors val="0"/>
        <c:ser>
          <c:idx val="1"/>
          <c:order val="0"/>
          <c:tx>
            <c:v>Normal distribution curve</c:v>
          </c:tx>
          <c:spPr>
            <a:ln>
              <a:solidFill>
                <a:srgbClr val="002060"/>
              </a:solidFill>
            </a:ln>
          </c:spPr>
          <c:marker>
            <c:symbol val="none"/>
          </c:marker>
          <c:yVal>
            <c:numRef>
              <c:f>Bodyweight!$BS$21:$BS$31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6B24-4DBA-8CF5-4F3150F944EB}"/>
            </c:ext>
          </c:extLst>
        </c:ser>
        <c:dLbls>
          <c:showLegendKey val="0"/>
          <c:showVal val="0"/>
          <c:showCatName val="0"/>
          <c:showSerName val="0"/>
          <c:showPercent val="0"/>
          <c:showBubbleSize val="0"/>
        </c:dLbls>
        <c:axId val="710694176"/>
        <c:axId val="710687648"/>
      </c:scatterChart>
      <c:catAx>
        <c:axId val="710699616"/>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10684928"/>
        <c:crosses val="autoZero"/>
        <c:auto val="0"/>
        <c:lblAlgn val="ctr"/>
        <c:lblOffset val="100"/>
        <c:noMultiLvlLbl val="0"/>
      </c:catAx>
      <c:valAx>
        <c:axId val="710684928"/>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10699616"/>
        <c:crosses val="autoZero"/>
        <c:crossBetween val="midCat"/>
      </c:valAx>
      <c:valAx>
        <c:axId val="710687648"/>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10694176"/>
        <c:crosses val="max"/>
        <c:crossBetween val="midCat"/>
      </c:valAx>
      <c:valAx>
        <c:axId val="710694176"/>
        <c:scaling>
          <c:orientation val="minMax"/>
        </c:scaling>
        <c:delete val="1"/>
        <c:axPos val="b"/>
        <c:numFmt formatCode="0.000" sourceLinked="1"/>
        <c:majorTickMark val="out"/>
        <c:minorTickMark val="none"/>
        <c:tickLblPos val="none"/>
        <c:crossAx val="710687648"/>
        <c:crosses val="autoZero"/>
        <c:crossBetween val="midCat"/>
      </c:valAx>
    </c:plotArea>
    <c:legend>
      <c:legendPos val="r"/>
      <c:layout>
        <c:manualLayout>
          <c:xMode val="edge"/>
          <c:yMode val="edge"/>
          <c:x val="0.584492147579875"/>
          <c:y val="2.0426452093603438E-3"/>
          <c:w val="0.41307683439620696"/>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Bodyweight!$CA$35:$CA$46</c:f>
              <c:strCache>
                <c:ptCount val="11"/>
                <c:pt idx="1">
                  <c:v>0–0</c:v>
                </c:pt>
                <c:pt idx="2">
                  <c:v>0–0</c:v>
                </c:pt>
                <c:pt idx="3">
                  <c:v>0–0</c:v>
                </c:pt>
                <c:pt idx="4">
                  <c:v>0–0</c:v>
                </c:pt>
                <c:pt idx="5">
                  <c:v>0–0</c:v>
                </c:pt>
                <c:pt idx="6">
                  <c:v>0–0</c:v>
                </c:pt>
                <c:pt idx="7">
                  <c:v>0–0</c:v>
                </c:pt>
                <c:pt idx="8">
                  <c:v>0–0</c:v>
                </c:pt>
                <c:pt idx="9">
                  <c:v>0–0</c:v>
                </c:pt>
                <c:pt idx="10">
                  <c:v>0–0</c:v>
                </c:pt>
              </c:strCache>
            </c:strRef>
          </c:cat>
          <c:val>
            <c:numRef>
              <c:f>Bodyweight!$CB$35:$CB$46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7248-40A9-B469-C04512819530}"/>
            </c:ext>
          </c:extLst>
        </c:ser>
        <c:dLbls>
          <c:showLegendKey val="0"/>
          <c:showVal val="0"/>
          <c:showCatName val="0"/>
          <c:showSerName val="0"/>
          <c:showPercent val="0"/>
          <c:showBubbleSize val="0"/>
        </c:dLbls>
        <c:gapWidth val="36"/>
        <c:overlap val="6"/>
        <c:axId val="710700160"/>
        <c:axId val="710694720"/>
      </c:barChart>
      <c:scatterChart>
        <c:scatterStyle val="smoothMarker"/>
        <c:varyColors val="0"/>
        <c:ser>
          <c:idx val="1"/>
          <c:order val="0"/>
          <c:tx>
            <c:v>Normal distribution curve</c:v>
          </c:tx>
          <c:spPr>
            <a:ln>
              <a:solidFill>
                <a:srgbClr val="002060"/>
              </a:solidFill>
            </a:ln>
          </c:spPr>
          <c:marker>
            <c:symbol val="none"/>
          </c:marker>
          <c:yVal>
            <c:numRef>
              <c:f>Bodyweight!$CA$21:$CA$31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7248-40A9-B469-C04512819530}"/>
            </c:ext>
          </c:extLst>
        </c:ser>
        <c:dLbls>
          <c:showLegendKey val="0"/>
          <c:showVal val="0"/>
          <c:showCatName val="0"/>
          <c:showSerName val="0"/>
          <c:showPercent val="0"/>
          <c:showBubbleSize val="0"/>
        </c:dLbls>
        <c:axId val="710686560"/>
        <c:axId val="710686016"/>
      </c:scatterChart>
      <c:catAx>
        <c:axId val="710700160"/>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10694720"/>
        <c:crosses val="autoZero"/>
        <c:auto val="0"/>
        <c:lblAlgn val="ctr"/>
        <c:lblOffset val="100"/>
        <c:noMultiLvlLbl val="0"/>
      </c:catAx>
      <c:valAx>
        <c:axId val="710694720"/>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10700160"/>
        <c:crosses val="autoZero"/>
        <c:crossBetween val="midCat"/>
      </c:valAx>
      <c:valAx>
        <c:axId val="710686016"/>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10686560"/>
        <c:crosses val="max"/>
        <c:crossBetween val="midCat"/>
      </c:valAx>
      <c:valAx>
        <c:axId val="710686560"/>
        <c:scaling>
          <c:orientation val="minMax"/>
        </c:scaling>
        <c:delete val="1"/>
        <c:axPos val="b"/>
        <c:numFmt formatCode="0.000" sourceLinked="1"/>
        <c:majorTickMark val="out"/>
        <c:minorTickMark val="none"/>
        <c:tickLblPos val="none"/>
        <c:crossAx val="710686016"/>
        <c:crosses val="autoZero"/>
        <c:crossBetween val="midCat"/>
      </c:valAx>
    </c:plotArea>
    <c:legend>
      <c:legendPos val="r"/>
      <c:layout>
        <c:manualLayout>
          <c:xMode val="edge"/>
          <c:yMode val="edge"/>
          <c:x val="0.59015604941509059"/>
          <c:y val="2.0426452093603438E-3"/>
          <c:w val="0.4074129325609912"/>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Bodyweight!$CI$35:$CI$46</c:f>
              <c:strCache>
                <c:ptCount val="11"/>
                <c:pt idx="1">
                  <c:v>0–0</c:v>
                </c:pt>
                <c:pt idx="2">
                  <c:v>0–0</c:v>
                </c:pt>
                <c:pt idx="3">
                  <c:v>0–0</c:v>
                </c:pt>
                <c:pt idx="4">
                  <c:v>0–0</c:v>
                </c:pt>
                <c:pt idx="5">
                  <c:v>0–0</c:v>
                </c:pt>
                <c:pt idx="6">
                  <c:v>0–0</c:v>
                </c:pt>
                <c:pt idx="7">
                  <c:v>0–0</c:v>
                </c:pt>
                <c:pt idx="8">
                  <c:v>0–0</c:v>
                </c:pt>
                <c:pt idx="9">
                  <c:v>0–0</c:v>
                </c:pt>
                <c:pt idx="10">
                  <c:v>0–0</c:v>
                </c:pt>
              </c:strCache>
            </c:strRef>
          </c:cat>
          <c:val>
            <c:numRef>
              <c:f>Bodyweight!$CJ$35:$CJ$46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0EB3-4233-B1FD-E8232E972FE0}"/>
            </c:ext>
          </c:extLst>
        </c:ser>
        <c:dLbls>
          <c:showLegendKey val="0"/>
          <c:showVal val="0"/>
          <c:showCatName val="0"/>
          <c:showSerName val="0"/>
          <c:showPercent val="0"/>
          <c:showBubbleSize val="0"/>
        </c:dLbls>
        <c:gapWidth val="36"/>
        <c:overlap val="6"/>
        <c:axId val="710688192"/>
        <c:axId val="768690048"/>
      </c:barChart>
      <c:scatterChart>
        <c:scatterStyle val="smoothMarker"/>
        <c:varyColors val="0"/>
        <c:ser>
          <c:idx val="1"/>
          <c:order val="0"/>
          <c:tx>
            <c:v>Normal distribution curve</c:v>
          </c:tx>
          <c:spPr>
            <a:ln>
              <a:solidFill>
                <a:srgbClr val="002060"/>
              </a:solidFill>
            </a:ln>
          </c:spPr>
          <c:marker>
            <c:symbol val="none"/>
          </c:marker>
          <c:yVal>
            <c:numRef>
              <c:f>Bodyweight!$CI$21:$CI$31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0EB3-4233-B1FD-E8232E972FE0}"/>
            </c:ext>
          </c:extLst>
        </c:ser>
        <c:dLbls>
          <c:showLegendKey val="0"/>
          <c:showVal val="0"/>
          <c:showCatName val="0"/>
          <c:showSerName val="0"/>
          <c:showPercent val="0"/>
          <c:showBubbleSize val="0"/>
        </c:dLbls>
        <c:axId val="768690592"/>
        <c:axId val="768698752"/>
      </c:scatterChart>
      <c:catAx>
        <c:axId val="710688192"/>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8690048"/>
        <c:crosses val="autoZero"/>
        <c:auto val="0"/>
        <c:lblAlgn val="ctr"/>
        <c:lblOffset val="100"/>
        <c:noMultiLvlLbl val="0"/>
      </c:catAx>
      <c:valAx>
        <c:axId val="768690048"/>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10688192"/>
        <c:crosses val="autoZero"/>
        <c:crossBetween val="midCat"/>
      </c:valAx>
      <c:valAx>
        <c:axId val="768698752"/>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8690592"/>
        <c:crosses val="max"/>
        <c:crossBetween val="midCat"/>
      </c:valAx>
      <c:valAx>
        <c:axId val="768690592"/>
        <c:scaling>
          <c:orientation val="minMax"/>
        </c:scaling>
        <c:delete val="1"/>
        <c:axPos val="b"/>
        <c:numFmt formatCode="0.000" sourceLinked="1"/>
        <c:majorTickMark val="out"/>
        <c:minorTickMark val="none"/>
        <c:tickLblPos val="none"/>
        <c:crossAx val="768698752"/>
        <c:crosses val="autoZero"/>
        <c:crossBetween val="midCat"/>
      </c:valAx>
    </c:plotArea>
    <c:legend>
      <c:legendPos val="r"/>
      <c:layout>
        <c:manualLayout>
          <c:xMode val="edge"/>
          <c:yMode val="edge"/>
          <c:x val="0.58131994694693012"/>
          <c:y val="2.0426452093603438E-3"/>
          <c:w val="0.41624923750202869"/>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Bodyweight!$CQ$35:$CQ$46</c:f>
              <c:strCache>
                <c:ptCount val="11"/>
                <c:pt idx="1">
                  <c:v>0–0</c:v>
                </c:pt>
                <c:pt idx="2">
                  <c:v>0–0</c:v>
                </c:pt>
                <c:pt idx="3">
                  <c:v>0–0</c:v>
                </c:pt>
                <c:pt idx="4">
                  <c:v>0–0</c:v>
                </c:pt>
                <c:pt idx="5">
                  <c:v>0–0</c:v>
                </c:pt>
                <c:pt idx="6">
                  <c:v>0–0</c:v>
                </c:pt>
                <c:pt idx="7">
                  <c:v>0–0</c:v>
                </c:pt>
                <c:pt idx="8">
                  <c:v>0–0</c:v>
                </c:pt>
                <c:pt idx="9">
                  <c:v>0–0</c:v>
                </c:pt>
                <c:pt idx="10">
                  <c:v>0–0</c:v>
                </c:pt>
              </c:strCache>
            </c:strRef>
          </c:cat>
          <c:val>
            <c:numRef>
              <c:f>Bodyweight!$CR$35:$CR$46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DFD2-479A-BF2D-07AA845AB4C3}"/>
            </c:ext>
          </c:extLst>
        </c:ser>
        <c:dLbls>
          <c:showLegendKey val="0"/>
          <c:showVal val="0"/>
          <c:showCatName val="0"/>
          <c:showSerName val="0"/>
          <c:showPercent val="0"/>
          <c:showBubbleSize val="0"/>
        </c:dLbls>
        <c:gapWidth val="36"/>
        <c:overlap val="6"/>
        <c:axId val="768691136"/>
        <c:axId val="768691680"/>
      </c:barChart>
      <c:scatterChart>
        <c:scatterStyle val="smoothMarker"/>
        <c:varyColors val="0"/>
        <c:ser>
          <c:idx val="1"/>
          <c:order val="0"/>
          <c:tx>
            <c:v>Normal distribution curve</c:v>
          </c:tx>
          <c:spPr>
            <a:ln>
              <a:solidFill>
                <a:srgbClr val="002060"/>
              </a:solidFill>
            </a:ln>
          </c:spPr>
          <c:marker>
            <c:symbol val="none"/>
          </c:marker>
          <c:yVal>
            <c:numRef>
              <c:f>Bodyweight!$CQ$21:$CQ$31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DFD2-479A-BF2D-07AA845AB4C3}"/>
            </c:ext>
          </c:extLst>
        </c:ser>
        <c:dLbls>
          <c:showLegendKey val="0"/>
          <c:showVal val="0"/>
          <c:showCatName val="0"/>
          <c:showSerName val="0"/>
          <c:showPercent val="0"/>
          <c:showBubbleSize val="0"/>
        </c:dLbls>
        <c:axId val="768692224"/>
        <c:axId val="768700384"/>
      </c:scatterChart>
      <c:catAx>
        <c:axId val="768691136"/>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8691680"/>
        <c:crosses val="autoZero"/>
        <c:auto val="0"/>
        <c:lblAlgn val="ctr"/>
        <c:lblOffset val="100"/>
        <c:noMultiLvlLbl val="0"/>
      </c:catAx>
      <c:valAx>
        <c:axId val="768691680"/>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68691136"/>
        <c:crosses val="autoZero"/>
        <c:crossBetween val="midCat"/>
      </c:valAx>
      <c:valAx>
        <c:axId val="768700384"/>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8692224"/>
        <c:crosses val="max"/>
        <c:crossBetween val="midCat"/>
      </c:valAx>
      <c:valAx>
        <c:axId val="768692224"/>
        <c:scaling>
          <c:orientation val="minMax"/>
        </c:scaling>
        <c:delete val="1"/>
        <c:axPos val="b"/>
        <c:numFmt formatCode="0.000" sourceLinked="1"/>
        <c:majorTickMark val="out"/>
        <c:minorTickMark val="none"/>
        <c:tickLblPos val="none"/>
        <c:crossAx val="768700384"/>
        <c:crosses val="autoZero"/>
        <c:crossBetween val="midCat"/>
      </c:valAx>
    </c:plotArea>
    <c:legend>
      <c:legendPos val="r"/>
      <c:layout>
        <c:manualLayout>
          <c:xMode val="edge"/>
          <c:yMode val="edge"/>
          <c:x val="0.5983773822949634"/>
          <c:y val="2.0426452093603438E-3"/>
          <c:w val="0.39919157884557444"/>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spc="0" baseline="0">
                <a:solidFill>
                  <a:srgbClr val="1B456B"/>
                </a:solidFill>
                <a:latin typeface="+mn-lt"/>
                <a:ea typeface="+mn-ea"/>
                <a:cs typeface="+mn-cs"/>
              </a:defRPr>
            </a:pPr>
            <a:r>
              <a:rPr lang="en-US" sz="2400" b="1">
                <a:solidFill>
                  <a:srgbClr val="1B456B"/>
                </a:solidFill>
              </a:rPr>
              <a:t>Broiler</a:t>
            </a:r>
            <a:r>
              <a:rPr lang="en-US" sz="2400" b="1" i="1" baseline="0">
                <a:solidFill>
                  <a:srgbClr val="1B456B"/>
                </a:solidFill>
              </a:rPr>
              <a:t> -</a:t>
            </a:r>
            <a:r>
              <a:rPr lang="en-US" sz="2400" b="1" i="1">
                <a:solidFill>
                  <a:srgbClr val="1B456B"/>
                </a:solidFill>
              </a:rPr>
              <a:t> </a:t>
            </a:r>
            <a:r>
              <a:rPr lang="en-US" sz="2400" b="1" i="0">
                <a:solidFill>
                  <a:srgbClr val="1B456B"/>
                </a:solidFill>
              </a:rPr>
              <a:t>Waterintake</a:t>
            </a:r>
            <a:r>
              <a:rPr lang="en-US" sz="2400" b="1">
                <a:solidFill>
                  <a:srgbClr val="1B456B"/>
                </a:solidFill>
              </a:rPr>
              <a:t> - Feedintake - WFR </a:t>
            </a:r>
            <a:r>
              <a:rPr lang="en-US" sz="1400" b="1">
                <a:solidFill>
                  <a:srgbClr val="1B456B"/>
                </a:solidFill>
              </a:rPr>
              <a:t>0-42 days</a:t>
            </a:r>
            <a:r>
              <a:rPr lang="en-US" sz="2400" b="1">
                <a:solidFill>
                  <a:srgbClr val="1B456B"/>
                </a:solidFill>
              </a:rPr>
              <a:t> </a:t>
            </a:r>
          </a:p>
        </c:rich>
      </c:tx>
      <c:layout>
        <c:manualLayout>
          <c:xMode val="edge"/>
          <c:yMode val="edge"/>
          <c:x val="0.12048281964754406"/>
          <c:y val="3.0651344016307445E-2"/>
        </c:manualLayout>
      </c:layout>
      <c:overlay val="0"/>
      <c:spPr>
        <a:noFill/>
        <a:ln>
          <a:noFill/>
        </a:ln>
        <a:effectLst/>
      </c:spPr>
    </c:title>
    <c:autoTitleDeleted val="0"/>
    <c:plotArea>
      <c:layout>
        <c:manualLayout>
          <c:layoutTarget val="inner"/>
          <c:xMode val="edge"/>
          <c:yMode val="edge"/>
          <c:x val="5.0653094310398342E-2"/>
          <c:y val="0.14071516965533942"/>
          <c:w val="0.89955106357973913"/>
          <c:h val="0.777041506613669"/>
        </c:manualLayout>
      </c:layout>
      <c:lineChart>
        <c:grouping val="standard"/>
        <c:varyColors val="0"/>
        <c:ser>
          <c:idx val="2"/>
          <c:order val="0"/>
          <c:tx>
            <c:v>STD Water Intake</c:v>
          </c:tx>
          <c:spPr>
            <a:ln w="19050">
              <a:solidFill>
                <a:schemeClr val="accent1">
                  <a:lumMod val="75000"/>
                  <a:alpha val="50000"/>
                </a:schemeClr>
              </a:solidFill>
            </a:ln>
            <a:effectLst>
              <a:glow rad="63500">
                <a:schemeClr val="accent1">
                  <a:lumMod val="60000"/>
                  <a:lumOff val="40000"/>
                  <a:alpha val="40000"/>
                </a:schemeClr>
              </a:glow>
            </a:effectLst>
          </c:spPr>
          <c:marker>
            <c:symbol val="none"/>
          </c:marker>
          <c:val>
            <c:numRef>
              <c:f>'Data entry'!$N$16:$N$62</c:f>
              <c:numCache>
                <c:formatCode>0;\-0;;@</c:formatCode>
                <c:ptCount val="47"/>
              </c:numCache>
            </c:numRef>
          </c:val>
          <c:smooth val="0"/>
          <c:extLst xmlns:c16r2="http://schemas.microsoft.com/office/drawing/2015/06/chart">
            <c:ext xmlns:c16="http://schemas.microsoft.com/office/drawing/2014/chart" uri="{C3380CC4-5D6E-409C-BE32-E72D297353CC}">
              <c16:uniqueId val="{00000000-D57C-4769-8A9D-7D60D6B1F364}"/>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ser>
          <c:idx val="0"/>
          <c:order val="1"/>
          <c:tx>
            <c:v>Water intake</c:v>
          </c:tx>
          <c:spPr>
            <a:ln w="50800">
              <a:solidFill>
                <a:srgbClr val="00B0F0"/>
              </a:solidFill>
              <a:prstDash val="sysDot"/>
            </a:ln>
          </c:spPr>
          <c:marker>
            <c:symbol val="none"/>
          </c:marker>
          <c:val>
            <c:numRef>
              <c:f>'Data entry'!$O$16:$O$62</c:f>
              <c:numCache>
                <c:formatCode>0.0;\-0.0;;@</c:formatCode>
                <c:ptCount val="47"/>
                <c:pt idx="0">
                  <c:v>0</c:v>
                </c:pt>
                <c:pt idx="9">
                  <c:v>0</c:v>
                </c:pt>
                <c:pt idx="16">
                  <c:v>0</c:v>
                </c:pt>
                <c:pt idx="19">
                  <c:v>0</c:v>
                </c:pt>
                <c:pt idx="26">
                  <c:v>0</c:v>
                </c:pt>
                <c:pt idx="29">
                  <c:v>0</c:v>
                </c:pt>
                <c:pt idx="36">
                  <c:v>0</c:v>
                </c:pt>
                <c:pt idx="39">
                  <c:v>0</c:v>
                </c:pt>
                <c:pt idx="46">
                  <c:v>0</c:v>
                </c:pt>
              </c:numCache>
            </c:numRef>
          </c:val>
          <c:smooth val="0"/>
          <c:extLst xmlns:c16r2="http://schemas.microsoft.com/office/drawing/2015/06/chart">
            <c:ext xmlns:c16="http://schemas.microsoft.com/office/drawing/2014/chart" uri="{C3380CC4-5D6E-409C-BE32-E72D297353CC}">
              <c16:uniqueId val="{00000001-D57C-4769-8A9D-7D60D6B1F364}"/>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ser>
          <c:idx val="1"/>
          <c:order val="2"/>
          <c:tx>
            <c:v>STD Feed-intake</c:v>
          </c:tx>
          <c:spPr>
            <a:ln w="19050" cap="rnd">
              <a:solidFill>
                <a:schemeClr val="accent2">
                  <a:alpha val="49000"/>
                </a:schemeClr>
              </a:solidFill>
              <a:round/>
            </a:ln>
            <a:effectLst>
              <a:glow rad="63500">
                <a:schemeClr val="accent2">
                  <a:lumMod val="60000"/>
                  <a:lumOff val="40000"/>
                  <a:alpha val="40000"/>
                </a:schemeClr>
              </a:glow>
            </a:effectLst>
          </c:spPr>
          <c:marker>
            <c:symbol val="none"/>
          </c:marker>
          <c:val>
            <c:numRef>
              <c:f>'Data entry'!$K$16:$K$62</c:f>
              <c:numCache>
                <c:formatCode>0.0;\-0.0;;@</c:formatCode>
                <c:ptCount val="47"/>
                <c:pt idx="0">
                  <c:v>0</c:v>
                </c:pt>
                <c:pt idx="1">
                  <c:v>0</c:v>
                </c:pt>
                <c:pt idx="2">
                  <c:v>0</c:v>
                </c:pt>
                <c:pt idx="3">
                  <c:v>0</c:v>
                </c:pt>
                <c:pt idx="4">
                  <c:v>0</c:v>
                </c:pt>
                <c:pt idx="5">
                  <c:v>0</c:v>
                </c:pt>
                <c:pt idx="6">
                  <c:v>0</c:v>
                </c:pt>
                <c:pt idx="7">
                  <c:v>0</c:v>
                </c:pt>
                <c:pt idx="9">
                  <c:v>0</c:v>
                </c:pt>
                <c:pt idx="10">
                  <c:v>0</c:v>
                </c:pt>
                <c:pt idx="11">
                  <c:v>0</c:v>
                </c:pt>
                <c:pt idx="12">
                  <c:v>0</c:v>
                </c:pt>
                <c:pt idx="13">
                  <c:v>0</c:v>
                </c:pt>
                <c:pt idx="14">
                  <c:v>0</c:v>
                </c:pt>
                <c:pt idx="15">
                  <c:v>0</c:v>
                </c:pt>
                <c:pt idx="16">
                  <c:v>0</c:v>
                </c:pt>
                <c:pt idx="17">
                  <c:v>0</c:v>
                </c:pt>
                <c:pt idx="19">
                  <c:v>0</c:v>
                </c:pt>
                <c:pt idx="20">
                  <c:v>0</c:v>
                </c:pt>
                <c:pt idx="21">
                  <c:v>0</c:v>
                </c:pt>
                <c:pt idx="22">
                  <c:v>0</c:v>
                </c:pt>
                <c:pt idx="23">
                  <c:v>0</c:v>
                </c:pt>
                <c:pt idx="24">
                  <c:v>0</c:v>
                </c:pt>
                <c:pt idx="25">
                  <c:v>0</c:v>
                </c:pt>
                <c:pt idx="26">
                  <c:v>0</c:v>
                </c:pt>
                <c:pt idx="27">
                  <c:v>0</c:v>
                </c:pt>
                <c:pt idx="29">
                  <c:v>0</c:v>
                </c:pt>
                <c:pt idx="30">
                  <c:v>0</c:v>
                </c:pt>
                <c:pt idx="31">
                  <c:v>0</c:v>
                </c:pt>
                <c:pt idx="32">
                  <c:v>0</c:v>
                </c:pt>
                <c:pt idx="33">
                  <c:v>0</c:v>
                </c:pt>
                <c:pt idx="34">
                  <c:v>0</c:v>
                </c:pt>
                <c:pt idx="35">
                  <c:v>0</c:v>
                </c:pt>
                <c:pt idx="36">
                  <c:v>0</c:v>
                </c:pt>
                <c:pt idx="37">
                  <c:v>0</c:v>
                </c:pt>
                <c:pt idx="39">
                  <c:v>0</c:v>
                </c:pt>
                <c:pt idx="40">
                  <c:v>0</c:v>
                </c:pt>
                <c:pt idx="41">
                  <c:v>0</c:v>
                </c:pt>
                <c:pt idx="42">
                  <c:v>0</c:v>
                </c:pt>
                <c:pt idx="43">
                  <c:v>0</c:v>
                </c:pt>
                <c:pt idx="44">
                  <c:v>0</c:v>
                </c:pt>
                <c:pt idx="45">
                  <c:v>0</c:v>
                </c:pt>
                <c:pt idx="46">
                  <c:v>0</c:v>
                </c:pt>
              </c:numCache>
            </c:numRef>
          </c:val>
          <c:smooth val="0"/>
          <c:extLst xmlns:c16r2="http://schemas.microsoft.com/office/drawing/2015/06/chart">
            <c:ext xmlns:c16="http://schemas.microsoft.com/office/drawing/2014/chart" uri="{C3380CC4-5D6E-409C-BE32-E72D297353CC}">
              <c16:uniqueId val="{00000002-D57C-4769-8A9D-7D60D6B1F364}"/>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ser>
          <c:idx val="3"/>
          <c:order val="3"/>
          <c:tx>
            <c:v>Feed Intake</c:v>
          </c:tx>
          <c:spPr>
            <a:ln w="50800">
              <a:solidFill>
                <a:schemeClr val="accent2"/>
              </a:solidFill>
              <a:prstDash val="sysDot"/>
            </a:ln>
          </c:spPr>
          <c:marker>
            <c:symbol val="none"/>
          </c:marker>
          <c:val>
            <c:numRef>
              <c:f>'Data entry'!#REF!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3-D57C-4769-8A9D-7D60D6B1F364}"/>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dLbls>
          <c:showLegendKey val="0"/>
          <c:showVal val="0"/>
          <c:showCatName val="0"/>
          <c:showSerName val="0"/>
          <c:showPercent val="0"/>
          <c:showBubbleSize val="0"/>
        </c:dLbls>
        <c:marker val="1"/>
        <c:smooth val="0"/>
        <c:axId val="704367728"/>
        <c:axId val="704373168"/>
      </c:lineChart>
      <c:lineChart>
        <c:grouping val="standard"/>
        <c:varyColors val="0"/>
        <c:ser>
          <c:idx val="4"/>
          <c:order val="4"/>
          <c:tx>
            <c:v>STD WFR</c:v>
          </c:tx>
          <c:spPr>
            <a:ln w="22225">
              <a:solidFill>
                <a:schemeClr val="accent6">
                  <a:lumMod val="75000"/>
                  <a:alpha val="53000"/>
                </a:schemeClr>
              </a:solidFill>
            </a:ln>
            <a:effectLst>
              <a:glow rad="101600">
                <a:schemeClr val="accent6">
                  <a:lumMod val="60000"/>
                  <a:lumOff val="40000"/>
                  <a:alpha val="40000"/>
                </a:schemeClr>
              </a:glow>
            </a:effectLst>
          </c:spPr>
          <c:marker>
            <c:symbol val="none"/>
          </c:marker>
          <c:val>
            <c:numRef>
              <c:f>'Data entry'!$P$16:$P$62</c:f>
              <c:numCache>
                <c:formatCode>0;\-0;;@</c:formatCode>
                <c:ptCount val="47"/>
                <c:pt idx="9">
                  <c:v>0</c:v>
                </c:pt>
                <c:pt idx="19">
                  <c:v>0</c:v>
                </c:pt>
                <c:pt idx="29">
                  <c:v>0</c:v>
                </c:pt>
                <c:pt idx="39">
                  <c:v>0</c:v>
                </c:pt>
              </c:numCache>
            </c:numRef>
          </c:val>
          <c:smooth val="0"/>
          <c:extLst xmlns:c16r2="http://schemas.microsoft.com/office/drawing/2015/06/chart">
            <c:ext xmlns:c16="http://schemas.microsoft.com/office/drawing/2014/chart" uri="{C3380CC4-5D6E-409C-BE32-E72D297353CC}">
              <c16:uniqueId val="{00000004-D57C-4769-8A9D-7D60D6B1F364}"/>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ser>
          <c:idx val="5"/>
          <c:order val="5"/>
          <c:tx>
            <c:v>WFR</c:v>
          </c:tx>
          <c:spPr>
            <a:ln w="50800">
              <a:prstDash val="sysDot"/>
            </a:ln>
          </c:spPr>
          <c:marker>
            <c:symbol val="none"/>
          </c:marker>
          <c:val>
            <c:numRef>
              <c:f>'Data entry'!$Q$16:$Q$62</c:f>
              <c:numCache>
                <c:formatCode>0;\-0;;@</c:formatCode>
                <c:ptCount val="47"/>
              </c:numCache>
            </c:numRef>
          </c:val>
          <c:smooth val="0"/>
          <c:extLst xmlns:c16r2="http://schemas.microsoft.com/office/drawing/2015/06/chart">
            <c:ext xmlns:c16="http://schemas.microsoft.com/office/drawing/2014/chart" uri="{C3380CC4-5D6E-409C-BE32-E72D297353CC}">
              <c16:uniqueId val="{00000005-D57C-4769-8A9D-7D60D6B1F364}"/>
            </c:ext>
            <c:ext xmlns:c15="http://schemas.microsoft.com/office/drawing/2012/chart" uri="{02D57815-91ED-43cb-92C2-25804820EDAC}">
              <c15:filteredCategoryTitle>
                <c15:cat>
                  <c:strRef>
                    <c:extLst xmlns:c16="http://schemas.microsoft.com/office/drawing/2014/chart" xmlns:c16r2="http://schemas.microsoft.com/office/drawing/2015/06/chart">
                      <c:ext uri="{02D57815-91ED-43cb-92C2-25804820EDAC}">
                        <c15:formulaRef>
                          <c15:sqref>'Data entry'!#REF!</c15:sqref>
                        </c15:formulaRef>
                      </c:ext>
                    </c:extLst>
                    <c:strCache>
                      <c:ptCount val="1"/>
                      <c:pt idx="0">
                        <c:v>#REF!</c:v>
                      </c:pt>
                    </c:strCache>
                  </c:strRef>
                </c15:cat>
              </c15:filteredCategoryTitle>
            </c:ext>
          </c:extLst>
        </c:ser>
        <c:dLbls>
          <c:showLegendKey val="0"/>
          <c:showVal val="0"/>
          <c:showCatName val="0"/>
          <c:showSerName val="0"/>
          <c:showPercent val="0"/>
          <c:showBubbleSize val="0"/>
        </c:dLbls>
        <c:marker val="1"/>
        <c:smooth val="0"/>
        <c:axId val="707199024"/>
        <c:axId val="704373712"/>
      </c:lineChart>
      <c:catAx>
        <c:axId val="704367728"/>
        <c:scaling>
          <c:orientation val="minMax"/>
        </c:scaling>
        <c:delete val="0"/>
        <c:axPos val="b"/>
        <c:title>
          <c:tx>
            <c:rich>
              <a:bodyPr rot="0" spcFirstLastPara="1" vertOverflow="ellipsis" vert="horz" wrap="square" anchor="ctr" anchorCtr="1"/>
              <a:lstStyle/>
              <a:p>
                <a:pPr>
                  <a:defRPr sz="1000" b="0" i="0" u="none" strike="noStrike" kern="1200" baseline="0">
                    <a:solidFill>
                      <a:srgbClr val="1B456B"/>
                    </a:solidFill>
                    <a:latin typeface="+mn-lt"/>
                    <a:ea typeface="+mn-ea"/>
                    <a:cs typeface="+mn-cs"/>
                  </a:defRPr>
                </a:pPr>
                <a:r>
                  <a:rPr lang="en-US">
                    <a:solidFill>
                      <a:srgbClr val="1B456B"/>
                    </a:solidFill>
                  </a:rPr>
                  <a:t>Age</a:t>
                </a:r>
                <a:r>
                  <a:rPr lang="en-US" baseline="0">
                    <a:solidFill>
                      <a:srgbClr val="1B456B"/>
                    </a:solidFill>
                  </a:rPr>
                  <a:t> (days)</a:t>
                </a:r>
              </a:p>
            </c:rich>
          </c:tx>
          <c:layout>
            <c:manualLayout>
              <c:xMode val="edge"/>
              <c:yMode val="edge"/>
              <c:x val="0.44817836920786736"/>
              <c:y val="0.85185187415626573"/>
            </c:manualLayout>
          </c:layout>
          <c:overlay val="0"/>
          <c:spPr>
            <a:solidFill>
              <a:schemeClr val="bg1"/>
            </a:solidFill>
            <a:ln>
              <a:solidFill>
                <a:srgbClr val="1B456B"/>
              </a:solidFill>
            </a:ln>
            <a:effectLst/>
          </c:spPr>
        </c:title>
        <c:numFmt formatCode="General" sourceLinked="0"/>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1B456B"/>
                </a:solidFill>
                <a:latin typeface="+mn-lt"/>
                <a:ea typeface="+mn-ea"/>
                <a:cs typeface="+mn-cs"/>
              </a:defRPr>
            </a:pPr>
            <a:endParaRPr lang="en-US"/>
          </a:p>
        </c:txPr>
        <c:crossAx val="704373168"/>
        <c:crosses val="autoZero"/>
        <c:auto val="1"/>
        <c:lblAlgn val="ctr"/>
        <c:lblOffset val="100"/>
        <c:noMultiLvlLbl val="0"/>
      </c:catAx>
      <c:valAx>
        <c:axId val="704373168"/>
        <c:scaling>
          <c:orientation val="minMax"/>
          <c:min val="0"/>
        </c:scaling>
        <c:delete val="0"/>
        <c:axPos val="l"/>
        <c:title>
          <c:tx>
            <c:rich>
              <a:bodyPr rot="5400000" spcFirstLastPara="1" vertOverflow="ellipsis" vert="horz" wrap="square" anchor="ctr" anchorCtr="1"/>
              <a:lstStyle/>
              <a:p>
                <a:pPr>
                  <a:defRPr sz="1000" b="0" i="0" u="none" strike="noStrike" kern="1200" baseline="0">
                    <a:solidFill>
                      <a:srgbClr val="1B456B"/>
                    </a:solidFill>
                    <a:latin typeface="+mn-lt"/>
                    <a:ea typeface="+mn-ea"/>
                    <a:cs typeface="+mn-cs"/>
                  </a:defRPr>
                </a:pPr>
                <a:r>
                  <a:rPr lang="en-US" baseline="0">
                    <a:solidFill>
                      <a:srgbClr val="1B456B"/>
                    </a:solidFill>
                  </a:rPr>
                  <a:t>Water and feed intake (gr)</a:t>
                </a:r>
              </a:p>
            </c:rich>
          </c:tx>
          <c:layout>
            <c:manualLayout>
              <c:xMode val="edge"/>
              <c:yMode val="edge"/>
              <c:x val="6.2763107539226939E-2"/>
              <c:y val="0.51854607254552953"/>
            </c:manualLayout>
          </c:layout>
          <c:overlay val="0"/>
          <c:spPr>
            <a:solidFill>
              <a:schemeClr val="bg1"/>
            </a:solidFill>
            <a:ln>
              <a:solidFill>
                <a:srgbClr val="1B456B"/>
              </a:solidFill>
            </a:ln>
            <a:effectLst/>
          </c:sp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B456B"/>
                </a:solidFill>
                <a:latin typeface="+mn-lt"/>
                <a:ea typeface="+mn-ea"/>
                <a:cs typeface="+mn-cs"/>
              </a:defRPr>
            </a:pPr>
            <a:endParaRPr lang="en-US"/>
          </a:p>
        </c:txPr>
        <c:crossAx val="704367728"/>
        <c:crosses val="autoZero"/>
        <c:crossBetween val="midCat"/>
        <c:majorUnit val="20"/>
      </c:valAx>
      <c:valAx>
        <c:axId val="704373712"/>
        <c:scaling>
          <c:orientation val="minMax"/>
        </c:scaling>
        <c:delete val="0"/>
        <c:axPos val="r"/>
        <c:title>
          <c:tx>
            <c:rich>
              <a:bodyPr/>
              <a:lstStyle/>
              <a:p>
                <a:pPr>
                  <a:defRPr>
                    <a:solidFill>
                      <a:schemeClr val="dk1"/>
                    </a:solidFill>
                    <a:latin typeface="+mn-lt"/>
                    <a:ea typeface="+mn-ea"/>
                    <a:cs typeface="+mn-cs"/>
                  </a:defRPr>
                </a:pPr>
                <a:r>
                  <a:rPr lang="en-US" b="0">
                    <a:solidFill>
                      <a:srgbClr val="002060"/>
                    </a:solidFill>
                    <a:latin typeface="+mn-lt"/>
                    <a:ea typeface="+mn-ea"/>
                    <a:cs typeface="+mn-cs"/>
                  </a:rPr>
                  <a:t>Water feed ratio</a:t>
                </a:r>
                <a:endParaRPr lang="en-US" b="0">
                  <a:solidFill>
                    <a:srgbClr val="002060"/>
                  </a:solidFill>
                </a:endParaRPr>
              </a:p>
            </c:rich>
          </c:tx>
          <c:layout>
            <c:manualLayout>
              <c:xMode val="edge"/>
              <c:yMode val="edge"/>
              <c:x val="0.91549168353955745"/>
              <c:y val="0.71664138991646853"/>
            </c:manualLayout>
          </c:layout>
          <c:overlay val="0"/>
          <c:spPr>
            <a:solidFill>
              <a:schemeClr val="bg1"/>
            </a:solidFill>
            <a:ln w="12700" cap="flat" cmpd="sng" algn="ctr">
              <a:solidFill>
                <a:schemeClr val="dk1"/>
              </a:solidFill>
              <a:prstDash val="solid"/>
              <a:miter lim="800000"/>
            </a:ln>
            <a:effectLst/>
          </c:spPr>
        </c:title>
        <c:numFmt formatCode="0;\-0;;@" sourceLinked="1"/>
        <c:majorTickMark val="out"/>
        <c:minorTickMark val="none"/>
        <c:tickLblPos val="nextTo"/>
        <c:crossAx val="707199024"/>
        <c:crosses val="max"/>
        <c:crossBetween val="between"/>
      </c:valAx>
      <c:catAx>
        <c:axId val="707199024"/>
        <c:scaling>
          <c:orientation val="minMax"/>
        </c:scaling>
        <c:delete val="1"/>
        <c:axPos val="b"/>
        <c:numFmt formatCode="General" sourceLinked="1"/>
        <c:majorTickMark val="out"/>
        <c:minorTickMark val="none"/>
        <c:tickLblPos val="nextTo"/>
        <c:crossAx val="704373712"/>
        <c:crosses val="autoZero"/>
        <c:auto val="1"/>
        <c:lblAlgn val="ctr"/>
        <c:lblOffset val="100"/>
        <c:noMultiLvlLbl val="0"/>
      </c:catAx>
      <c:spPr>
        <a:pattFill prst="dotGrid">
          <a:fgClr>
            <a:srgbClr val="3CAE4F"/>
          </a:fgClr>
          <a:bgClr>
            <a:schemeClr val="bg1"/>
          </a:bgClr>
        </a:pattFill>
        <a:ln>
          <a:solidFill>
            <a:srgbClr val="1B456B"/>
          </a:solidFill>
          <a:prstDash val="solid"/>
        </a:ln>
        <a:effectLst/>
      </c:spPr>
    </c:plotArea>
    <c:legend>
      <c:legendPos val="r"/>
      <c:layout>
        <c:manualLayout>
          <c:xMode val="edge"/>
          <c:yMode val="edge"/>
          <c:x val="0.71802288713910756"/>
          <c:y val="0.69383713680108272"/>
          <c:w val="0.1781886464191976"/>
          <c:h val="0.22358454797051605"/>
        </c:manualLayout>
      </c:layout>
      <c:overlay val="0"/>
      <c:spPr>
        <a:solidFill>
          <a:schemeClr val="bg1"/>
        </a:solidFill>
        <a:ln>
          <a:solidFill>
            <a:srgbClr val="1B456B"/>
          </a:solidFill>
        </a:ln>
        <a:effectLst/>
      </c:spPr>
      <c:txPr>
        <a:bodyPr rot="0" spcFirstLastPara="1" vertOverflow="ellipsis" vert="horz" wrap="square" anchor="ctr" anchorCtr="1"/>
        <a:lstStyle/>
        <a:p>
          <a:pPr>
            <a:defRPr sz="900" b="0" i="0" u="none" strike="noStrike" kern="1200" baseline="0">
              <a:solidFill>
                <a:srgbClr val="1B456B"/>
              </a:solidFill>
              <a:latin typeface="+mn-lt"/>
              <a:ea typeface="+mn-ea"/>
              <a:cs typeface="+mn-cs"/>
            </a:defRPr>
          </a:pPr>
          <a:endParaRPr lang="en-US"/>
        </a:p>
      </c:txPr>
    </c:legend>
    <c:plotVisOnly val="1"/>
    <c:dispBlanksAs val="span"/>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Bodyweight!$CY$35:$CY$46</c:f>
              <c:strCache>
                <c:ptCount val="11"/>
                <c:pt idx="1">
                  <c:v>0–0</c:v>
                </c:pt>
                <c:pt idx="2">
                  <c:v>0–0</c:v>
                </c:pt>
                <c:pt idx="3">
                  <c:v>0–0</c:v>
                </c:pt>
                <c:pt idx="4">
                  <c:v>0–0</c:v>
                </c:pt>
                <c:pt idx="5">
                  <c:v>0–0</c:v>
                </c:pt>
                <c:pt idx="6">
                  <c:v>0–0</c:v>
                </c:pt>
                <c:pt idx="7">
                  <c:v>0–0</c:v>
                </c:pt>
                <c:pt idx="8">
                  <c:v>0–0</c:v>
                </c:pt>
                <c:pt idx="9">
                  <c:v>0–0</c:v>
                </c:pt>
                <c:pt idx="10">
                  <c:v>0–0</c:v>
                </c:pt>
              </c:strCache>
            </c:strRef>
          </c:cat>
          <c:val>
            <c:numRef>
              <c:f>Bodyweight!$CZ$35:$CZ$46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7ADB-46EC-B3FE-85ECFBF54BB0}"/>
            </c:ext>
          </c:extLst>
        </c:ser>
        <c:dLbls>
          <c:showLegendKey val="0"/>
          <c:showVal val="0"/>
          <c:showCatName val="0"/>
          <c:showSerName val="0"/>
          <c:showPercent val="0"/>
          <c:showBubbleSize val="0"/>
        </c:dLbls>
        <c:gapWidth val="36"/>
        <c:overlap val="6"/>
        <c:axId val="768697664"/>
        <c:axId val="768698208"/>
      </c:barChart>
      <c:scatterChart>
        <c:scatterStyle val="smoothMarker"/>
        <c:varyColors val="0"/>
        <c:ser>
          <c:idx val="1"/>
          <c:order val="0"/>
          <c:tx>
            <c:v>Normal distribution curve</c:v>
          </c:tx>
          <c:spPr>
            <a:ln>
              <a:solidFill>
                <a:srgbClr val="002060"/>
              </a:solidFill>
            </a:ln>
          </c:spPr>
          <c:marker>
            <c:symbol val="none"/>
          </c:marker>
          <c:yVal>
            <c:numRef>
              <c:f>Bodyweight!$CY$21:$CY$31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7ADB-46EC-B3FE-85ECFBF54BB0}"/>
            </c:ext>
          </c:extLst>
        </c:ser>
        <c:dLbls>
          <c:showLegendKey val="0"/>
          <c:showVal val="0"/>
          <c:showCatName val="0"/>
          <c:showSerName val="0"/>
          <c:showPercent val="0"/>
          <c:showBubbleSize val="0"/>
        </c:dLbls>
        <c:axId val="768702016"/>
        <c:axId val="768696032"/>
      </c:scatterChart>
      <c:catAx>
        <c:axId val="768697664"/>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8698208"/>
        <c:crosses val="autoZero"/>
        <c:auto val="0"/>
        <c:lblAlgn val="ctr"/>
        <c:lblOffset val="100"/>
        <c:noMultiLvlLbl val="0"/>
      </c:catAx>
      <c:valAx>
        <c:axId val="768698208"/>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68697664"/>
        <c:crosses val="autoZero"/>
        <c:crossBetween val="midCat"/>
      </c:valAx>
      <c:valAx>
        <c:axId val="768696032"/>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8702016"/>
        <c:crosses val="max"/>
        <c:crossBetween val="midCat"/>
      </c:valAx>
      <c:valAx>
        <c:axId val="768702016"/>
        <c:scaling>
          <c:orientation val="minMax"/>
        </c:scaling>
        <c:delete val="1"/>
        <c:axPos val="b"/>
        <c:numFmt formatCode="0.000" sourceLinked="1"/>
        <c:majorTickMark val="out"/>
        <c:minorTickMark val="none"/>
        <c:tickLblPos val="none"/>
        <c:crossAx val="768696032"/>
        <c:crosses val="autoZero"/>
        <c:crossBetween val="midCat"/>
      </c:valAx>
    </c:plotArea>
    <c:legend>
      <c:legendPos val="r"/>
      <c:layout>
        <c:manualLayout>
          <c:xMode val="edge"/>
          <c:yMode val="edge"/>
          <c:x val="0.59581995125030629"/>
          <c:y val="2.0426452093603438E-3"/>
          <c:w val="0.4017490307257755"/>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Bodyweight!$DG$35:$DG$46</c:f>
              <c:strCache>
                <c:ptCount val="11"/>
                <c:pt idx="1">
                  <c:v>0–0</c:v>
                </c:pt>
                <c:pt idx="2">
                  <c:v>0–0</c:v>
                </c:pt>
                <c:pt idx="3">
                  <c:v>0–0</c:v>
                </c:pt>
                <c:pt idx="4">
                  <c:v>0–0</c:v>
                </c:pt>
                <c:pt idx="5">
                  <c:v>0–0</c:v>
                </c:pt>
                <c:pt idx="6">
                  <c:v>0–0</c:v>
                </c:pt>
                <c:pt idx="7">
                  <c:v>0–0</c:v>
                </c:pt>
                <c:pt idx="8">
                  <c:v>0–0</c:v>
                </c:pt>
                <c:pt idx="9">
                  <c:v>0–0</c:v>
                </c:pt>
                <c:pt idx="10">
                  <c:v>0–0</c:v>
                </c:pt>
              </c:strCache>
            </c:strRef>
          </c:cat>
          <c:val>
            <c:numRef>
              <c:f>Bodyweight!$DH$35:$DH$46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56DC-4072-8E9E-73AFB31CC1C2}"/>
            </c:ext>
          </c:extLst>
        </c:ser>
        <c:dLbls>
          <c:showLegendKey val="0"/>
          <c:showVal val="0"/>
          <c:showCatName val="0"/>
          <c:showSerName val="0"/>
          <c:showPercent val="0"/>
          <c:showBubbleSize val="0"/>
        </c:dLbls>
        <c:gapWidth val="36"/>
        <c:overlap val="6"/>
        <c:axId val="768696576"/>
        <c:axId val="768694400"/>
      </c:barChart>
      <c:scatterChart>
        <c:scatterStyle val="smoothMarker"/>
        <c:varyColors val="0"/>
        <c:ser>
          <c:idx val="1"/>
          <c:order val="0"/>
          <c:tx>
            <c:v>Normal distribution curve</c:v>
          </c:tx>
          <c:spPr>
            <a:ln>
              <a:solidFill>
                <a:srgbClr val="002060"/>
              </a:solidFill>
            </a:ln>
          </c:spPr>
          <c:marker>
            <c:symbol val="none"/>
          </c:marker>
          <c:yVal>
            <c:numRef>
              <c:f>Bodyweight!$DG$21:$DG$31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56DC-4072-8E9E-73AFB31CC1C2}"/>
            </c:ext>
          </c:extLst>
        </c:ser>
        <c:dLbls>
          <c:showLegendKey val="0"/>
          <c:showVal val="0"/>
          <c:showCatName val="0"/>
          <c:showSerName val="0"/>
          <c:showPercent val="0"/>
          <c:showBubbleSize val="0"/>
        </c:dLbls>
        <c:axId val="768697120"/>
        <c:axId val="768686784"/>
      </c:scatterChart>
      <c:catAx>
        <c:axId val="768696576"/>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8694400"/>
        <c:crosses val="autoZero"/>
        <c:auto val="0"/>
        <c:lblAlgn val="ctr"/>
        <c:lblOffset val="100"/>
        <c:noMultiLvlLbl val="0"/>
      </c:catAx>
      <c:valAx>
        <c:axId val="768694400"/>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68696576"/>
        <c:crosses val="autoZero"/>
        <c:crossBetween val="midCat"/>
      </c:valAx>
      <c:valAx>
        <c:axId val="768686784"/>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8697120"/>
        <c:crosses val="max"/>
        <c:crossBetween val="midCat"/>
      </c:valAx>
      <c:valAx>
        <c:axId val="768697120"/>
        <c:scaling>
          <c:orientation val="minMax"/>
        </c:scaling>
        <c:delete val="1"/>
        <c:axPos val="b"/>
        <c:numFmt formatCode="0.000" sourceLinked="1"/>
        <c:majorTickMark val="out"/>
        <c:minorTickMark val="none"/>
        <c:tickLblPos val="none"/>
        <c:crossAx val="768686784"/>
        <c:crosses val="autoZero"/>
        <c:crossBetween val="midCat"/>
      </c:valAx>
    </c:plotArea>
    <c:legend>
      <c:legendPos val="r"/>
      <c:layout>
        <c:manualLayout>
          <c:xMode val="edge"/>
          <c:yMode val="edge"/>
          <c:x val="0.58732409849748279"/>
          <c:y val="2.0426452093603438E-3"/>
          <c:w val="0.410244883478599"/>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Bodyweight!$DO$35:$DO$46</c:f>
              <c:strCache>
                <c:ptCount val="11"/>
                <c:pt idx="1">
                  <c:v>0–0</c:v>
                </c:pt>
                <c:pt idx="2">
                  <c:v>0–0</c:v>
                </c:pt>
                <c:pt idx="3">
                  <c:v>0–0</c:v>
                </c:pt>
                <c:pt idx="4">
                  <c:v>0–0</c:v>
                </c:pt>
                <c:pt idx="5">
                  <c:v>0–0</c:v>
                </c:pt>
                <c:pt idx="6">
                  <c:v>0–0</c:v>
                </c:pt>
                <c:pt idx="7">
                  <c:v>0–0</c:v>
                </c:pt>
                <c:pt idx="8">
                  <c:v>0–0</c:v>
                </c:pt>
                <c:pt idx="9">
                  <c:v>0–0</c:v>
                </c:pt>
                <c:pt idx="10">
                  <c:v>0–0</c:v>
                </c:pt>
              </c:strCache>
            </c:strRef>
          </c:cat>
          <c:val>
            <c:numRef>
              <c:f>Bodyweight!$DP$35:$DP$46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E2C4-4B5B-B06F-FC9B3977BF79}"/>
            </c:ext>
          </c:extLst>
        </c:ser>
        <c:dLbls>
          <c:showLegendKey val="0"/>
          <c:showVal val="0"/>
          <c:showCatName val="0"/>
          <c:showSerName val="0"/>
          <c:showPercent val="0"/>
          <c:showBubbleSize val="0"/>
        </c:dLbls>
        <c:gapWidth val="36"/>
        <c:overlap val="6"/>
        <c:axId val="768692768"/>
        <c:axId val="768694944"/>
      </c:barChart>
      <c:scatterChart>
        <c:scatterStyle val="smoothMarker"/>
        <c:varyColors val="0"/>
        <c:ser>
          <c:idx val="1"/>
          <c:order val="0"/>
          <c:tx>
            <c:v>Normal distribution curve</c:v>
          </c:tx>
          <c:spPr>
            <a:ln>
              <a:solidFill>
                <a:srgbClr val="002060"/>
              </a:solidFill>
            </a:ln>
          </c:spPr>
          <c:marker>
            <c:symbol val="none"/>
          </c:marker>
          <c:yVal>
            <c:numRef>
              <c:f>Bodyweight!$DO$21:$DO$31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E2C4-4B5B-B06F-FC9B3977BF79}"/>
            </c:ext>
          </c:extLst>
        </c:ser>
        <c:dLbls>
          <c:showLegendKey val="0"/>
          <c:showVal val="0"/>
          <c:showCatName val="0"/>
          <c:showSerName val="0"/>
          <c:showPercent val="0"/>
          <c:showBubbleSize val="0"/>
        </c:dLbls>
        <c:axId val="768693312"/>
        <c:axId val="768700928"/>
      </c:scatterChart>
      <c:catAx>
        <c:axId val="768692768"/>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8694944"/>
        <c:crosses val="autoZero"/>
        <c:auto val="0"/>
        <c:lblAlgn val="ctr"/>
        <c:lblOffset val="100"/>
        <c:noMultiLvlLbl val="0"/>
      </c:catAx>
      <c:valAx>
        <c:axId val="768694944"/>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68692768"/>
        <c:crosses val="autoZero"/>
        <c:crossBetween val="midCat"/>
      </c:valAx>
      <c:valAx>
        <c:axId val="768700928"/>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8693312"/>
        <c:crosses val="max"/>
        <c:crossBetween val="midCat"/>
      </c:valAx>
      <c:valAx>
        <c:axId val="768693312"/>
        <c:scaling>
          <c:orientation val="minMax"/>
        </c:scaling>
        <c:delete val="1"/>
        <c:axPos val="b"/>
        <c:numFmt formatCode="0.000" sourceLinked="1"/>
        <c:majorTickMark val="out"/>
        <c:minorTickMark val="none"/>
        <c:tickLblPos val="none"/>
        <c:crossAx val="768700928"/>
        <c:crosses val="autoZero"/>
        <c:crossBetween val="midCat"/>
      </c:valAx>
    </c:plotArea>
    <c:legend>
      <c:legendPos val="r"/>
      <c:layout>
        <c:manualLayout>
          <c:xMode val="edge"/>
          <c:yMode val="edge"/>
          <c:x val="0.59581995125030629"/>
          <c:y val="2.0426452093603438E-3"/>
          <c:w val="0.4017490307257755"/>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9408508029"/>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Bodyweight!$DW$35:$DW$46</c:f>
              <c:strCache>
                <c:ptCount val="11"/>
                <c:pt idx="1">
                  <c:v>0–0</c:v>
                </c:pt>
                <c:pt idx="2">
                  <c:v>0–0</c:v>
                </c:pt>
                <c:pt idx="3">
                  <c:v>0–0</c:v>
                </c:pt>
                <c:pt idx="4">
                  <c:v>0–0</c:v>
                </c:pt>
                <c:pt idx="5">
                  <c:v>0–0</c:v>
                </c:pt>
                <c:pt idx="6">
                  <c:v>0–0</c:v>
                </c:pt>
                <c:pt idx="7">
                  <c:v>0–0</c:v>
                </c:pt>
                <c:pt idx="8">
                  <c:v>0–0</c:v>
                </c:pt>
                <c:pt idx="9">
                  <c:v>0–0</c:v>
                </c:pt>
                <c:pt idx="10">
                  <c:v>0–0</c:v>
                </c:pt>
              </c:strCache>
            </c:strRef>
          </c:cat>
          <c:val>
            <c:numRef>
              <c:f>Bodyweight!$DX$35:$DX$46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B426-4DB3-8453-BCB7F32ACBFB}"/>
            </c:ext>
          </c:extLst>
        </c:ser>
        <c:dLbls>
          <c:showLegendKey val="0"/>
          <c:showVal val="0"/>
          <c:showCatName val="0"/>
          <c:showSerName val="0"/>
          <c:showPercent val="0"/>
          <c:showBubbleSize val="0"/>
        </c:dLbls>
        <c:gapWidth val="36"/>
        <c:overlap val="6"/>
        <c:axId val="768695488"/>
        <c:axId val="768693856"/>
      </c:barChart>
      <c:scatterChart>
        <c:scatterStyle val="smoothMarker"/>
        <c:varyColors val="0"/>
        <c:ser>
          <c:idx val="1"/>
          <c:order val="0"/>
          <c:tx>
            <c:v>Normal distribution curve</c:v>
          </c:tx>
          <c:spPr>
            <a:ln>
              <a:solidFill>
                <a:srgbClr val="002060"/>
              </a:solidFill>
            </a:ln>
          </c:spPr>
          <c:marker>
            <c:symbol val="none"/>
          </c:marker>
          <c:yVal>
            <c:numRef>
              <c:f>Bodyweight!$DW$21:$DW$31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B426-4DB3-8453-BCB7F32ACBFB}"/>
            </c:ext>
          </c:extLst>
        </c:ser>
        <c:dLbls>
          <c:showLegendKey val="0"/>
          <c:showVal val="0"/>
          <c:showCatName val="0"/>
          <c:showSerName val="0"/>
          <c:showPercent val="0"/>
          <c:showBubbleSize val="0"/>
        </c:dLbls>
        <c:axId val="768699296"/>
        <c:axId val="768687328"/>
      </c:scatterChart>
      <c:catAx>
        <c:axId val="768695488"/>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8693856"/>
        <c:crosses val="autoZero"/>
        <c:auto val="0"/>
        <c:lblAlgn val="ctr"/>
        <c:lblOffset val="100"/>
        <c:noMultiLvlLbl val="0"/>
      </c:catAx>
      <c:valAx>
        <c:axId val="768693856"/>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68695488"/>
        <c:crosses val="autoZero"/>
        <c:crossBetween val="midCat"/>
      </c:valAx>
      <c:valAx>
        <c:axId val="768687328"/>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8699296"/>
        <c:crosses val="max"/>
        <c:crossBetween val="midCat"/>
      </c:valAx>
      <c:valAx>
        <c:axId val="768699296"/>
        <c:scaling>
          <c:orientation val="minMax"/>
        </c:scaling>
        <c:delete val="1"/>
        <c:axPos val="b"/>
        <c:numFmt formatCode="0.000" sourceLinked="1"/>
        <c:majorTickMark val="out"/>
        <c:minorTickMark val="none"/>
        <c:tickLblPos val="none"/>
        <c:crossAx val="768687328"/>
        <c:crosses val="autoZero"/>
        <c:crossBetween val="midCat"/>
      </c:valAx>
    </c:plotArea>
    <c:legend>
      <c:legendPos val="r"/>
      <c:layout>
        <c:manualLayout>
          <c:xMode val="edge"/>
          <c:yMode val="edge"/>
          <c:x val="0.59282536643444395"/>
          <c:y val="2.0426452093603438E-3"/>
          <c:w val="0.40474380426796241"/>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Bodyweight!$EE$35:$EE$46</c:f>
              <c:strCache>
                <c:ptCount val="11"/>
                <c:pt idx="1">
                  <c:v>0–0</c:v>
                </c:pt>
                <c:pt idx="2">
                  <c:v>0–0</c:v>
                </c:pt>
                <c:pt idx="3">
                  <c:v>0–0</c:v>
                </c:pt>
                <c:pt idx="4">
                  <c:v>0–0</c:v>
                </c:pt>
                <c:pt idx="5">
                  <c:v>0–0</c:v>
                </c:pt>
                <c:pt idx="6">
                  <c:v>0–0</c:v>
                </c:pt>
                <c:pt idx="7">
                  <c:v>0–0</c:v>
                </c:pt>
                <c:pt idx="8">
                  <c:v>0–0</c:v>
                </c:pt>
                <c:pt idx="9">
                  <c:v>0–0</c:v>
                </c:pt>
                <c:pt idx="10">
                  <c:v>0–0</c:v>
                </c:pt>
              </c:strCache>
            </c:strRef>
          </c:cat>
          <c:val>
            <c:numRef>
              <c:f>Bodyweight!$EF$35:$EF$46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4E5C-4E56-87D2-88F67D588C16}"/>
            </c:ext>
          </c:extLst>
        </c:ser>
        <c:dLbls>
          <c:showLegendKey val="0"/>
          <c:showVal val="0"/>
          <c:showCatName val="0"/>
          <c:showSerName val="0"/>
          <c:showPercent val="0"/>
          <c:showBubbleSize val="0"/>
        </c:dLbls>
        <c:gapWidth val="36"/>
        <c:overlap val="6"/>
        <c:axId val="768689504"/>
        <c:axId val="768699840"/>
      </c:barChart>
      <c:scatterChart>
        <c:scatterStyle val="smoothMarker"/>
        <c:varyColors val="0"/>
        <c:ser>
          <c:idx val="1"/>
          <c:order val="0"/>
          <c:tx>
            <c:v>Normal distribution curve</c:v>
          </c:tx>
          <c:spPr>
            <a:ln>
              <a:solidFill>
                <a:srgbClr val="002060"/>
              </a:solidFill>
            </a:ln>
          </c:spPr>
          <c:marker>
            <c:symbol val="none"/>
          </c:marker>
          <c:yVal>
            <c:numRef>
              <c:f>Bodyweight!$EE$21:$EE$31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4E5C-4E56-87D2-88F67D588C16}"/>
            </c:ext>
          </c:extLst>
        </c:ser>
        <c:dLbls>
          <c:showLegendKey val="0"/>
          <c:showVal val="0"/>
          <c:showCatName val="0"/>
          <c:showSerName val="0"/>
          <c:showPercent val="0"/>
          <c:showBubbleSize val="0"/>
        </c:dLbls>
        <c:axId val="768687872"/>
        <c:axId val="768701472"/>
      </c:scatterChart>
      <c:catAx>
        <c:axId val="768689504"/>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8699840"/>
        <c:crosses val="autoZero"/>
        <c:auto val="0"/>
        <c:lblAlgn val="ctr"/>
        <c:lblOffset val="100"/>
        <c:noMultiLvlLbl val="0"/>
      </c:catAx>
      <c:valAx>
        <c:axId val="768699840"/>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68689504"/>
        <c:crosses val="autoZero"/>
        <c:crossBetween val="midCat"/>
      </c:valAx>
      <c:valAx>
        <c:axId val="768701472"/>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8687872"/>
        <c:crosses val="max"/>
        <c:crossBetween val="midCat"/>
      </c:valAx>
      <c:valAx>
        <c:axId val="768687872"/>
        <c:scaling>
          <c:orientation val="minMax"/>
        </c:scaling>
        <c:delete val="1"/>
        <c:axPos val="b"/>
        <c:numFmt formatCode="0.000" sourceLinked="1"/>
        <c:majorTickMark val="out"/>
        <c:minorTickMark val="none"/>
        <c:tickLblPos val="none"/>
        <c:crossAx val="768701472"/>
        <c:crosses val="autoZero"/>
        <c:crossBetween val="midCat"/>
      </c:valAx>
    </c:plotArea>
    <c:legend>
      <c:legendPos val="r"/>
      <c:layout>
        <c:manualLayout>
          <c:xMode val="edge"/>
          <c:yMode val="edge"/>
          <c:x val="0.59566321200567496"/>
          <c:y val="2.0426452093603438E-3"/>
          <c:w val="0.40190573577709315"/>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9408508029"/>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Bodyweight!$EM$35:$EM$46</c:f>
              <c:strCache>
                <c:ptCount val="11"/>
                <c:pt idx="1">
                  <c:v>0–0</c:v>
                </c:pt>
                <c:pt idx="2">
                  <c:v>0–0</c:v>
                </c:pt>
                <c:pt idx="3">
                  <c:v>0–0</c:v>
                </c:pt>
                <c:pt idx="4">
                  <c:v>0–0</c:v>
                </c:pt>
                <c:pt idx="5">
                  <c:v>0–0</c:v>
                </c:pt>
                <c:pt idx="6">
                  <c:v>0–0</c:v>
                </c:pt>
                <c:pt idx="7">
                  <c:v>0–0</c:v>
                </c:pt>
                <c:pt idx="8">
                  <c:v>0–0</c:v>
                </c:pt>
                <c:pt idx="9">
                  <c:v>0–0</c:v>
                </c:pt>
                <c:pt idx="10">
                  <c:v>0–0</c:v>
                </c:pt>
              </c:strCache>
            </c:strRef>
          </c:cat>
          <c:val>
            <c:numRef>
              <c:f>Bodyweight!$EN$35:$EN$46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36B3-42CA-B4EE-D00FFBCB02ED}"/>
            </c:ext>
          </c:extLst>
        </c:ser>
        <c:dLbls>
          <c:showLegendKey val="0"/>
          <c:showVal val="0"/>
          <c:showCatName val="0"/>
          <c:showSerName val="0"/>
          <c:showPercent val="0"/>
          <c:showBubbleSize val="0"/>
        </c:dLbls>
        <c:gapWidth val="36"/>
        <c:overlap val="6"/>
        <c:axId val="768688416"/>
        <c:axId val="768688960"/>
      </c:barChart>
      <c:scatterChart>
        <c:scatterStyle val="smoothMarker"/>
        <c:varyColors val="0"/>
        <c:ser>
          <c:idx val="1"/>
          <c:order val="0"/>
          <c:tx>
            <c:v>Normal distribution curve</c:v>
          </c:tx>
          <c:spPr>
            <a:ln>
              <a:solidFill>
                <a:srgbClr val="002060"/>
              </a:solidFill>
            </a:ln>
          </c:spPr>
          <c:marker>
            <c:symbol val="none"/>
          </c:marker>
          <c:yVal>
            <c:numRef>
              <c:f>Bodyweight!$EM$21:$EM$31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36B3-42CA-B4EE-D00FFBCB02ED}"/>
            </c:ext>
          </c:extLst>
        </c:ser>
        <c:dLbls>
          <c:showLegendKey val="0"/>
          <c:showVal val="0"/>
          <c:showCatName val="0"/>
          <c:showSerName val="0"/>
          <c:showPercent val="0"/>
          <c:showBubbleSize val="0"/>
        </c:dLbls>
        <c:axId val="769620208"/>
        <c:axId val="769631088"/>
      </c:scatterChart>
      <c:catAx>
        <c:axId val="768688416"/>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8688960"/>
        <c:crosses val="autoZero"/>
        <c:auto val="0"/>
        <c:lblAlgn val="ctr"/>
        <c:lblOffset val="100"/>
        <c:noMultiLvlLbl val="0"/>
      </c:catAx>
      <c:valAx>
        <c:axId val="768688960"/>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68688416"/>
        <c:crosses val="autoZero"/>
        <c:crossBetween val="midCat"/>
      </c:valAx>
      <c:valAx>
        <c:axId val="769631088"/>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9620208"/>
        <c:crosses val="max"/>
        <c:crossBetween val="midCat"/>
      </c:valAx>
      <c:valAx>
        <c:axId val="769620208"/>
        <c:scaling>
          <c:orientation val="minMax"/>
        </c:scaling>
        <c:delete val="1"/>
        <c:axPos val="b"/>
        <c:numFmt formatCode="0.000" sourceLinked="1"/>
        <c:majorTickMark val="out"/>
        <c:minorTickMark val="none"/>
        <c:tickLblPos val="none"/>
        <c:crossAx val="769631088"/>
        <c:crosses val="autoZero"/>
        <c:crossBetween val="midCat"/>
      </c:valAx>
    </c:plotArea>
    <c:legend>
      <c:legendPos val="r"/>
      <c:layout>
        <c:manualLayout>
          <c:xMode val="edge"/>
          <c:yMode val="edge"/>
          <c:x val="0.58998734753692605"/>
          <c:y val="2.0426452093603438E-3"/>
          <c:w val="0.40758182425188022"/>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Bodyweight!$EU$35:$EU$46</c:f>
              <c:strCache>
                <c:ptCount val="11"/>
                <c:pt idx="1">
                  <c:v>0–0</c:v>
                </c:pt>
                <c:pt idx="2">
                  <c:v>0–0</c:v>
                </c:pt>
                <c:pt idx="3">
                  <c:v>0–0</c:v>
                </c:pt>
                <c:pt idx="4">
                  <c:v>0–0</c:v>
                </c:pt>
                <c:pt idx="5">
                  <c:v>0–0</c:v>
                </c:pt>
                <c:pt idx="6">
                  <c:v>0–0</c:v>
                </c:pt>
                <c:pt idx="7">
                  <c:v>0–0</c:v>
                </c:pt>
                <c:pt idx="8">
                  <c:v>0–0</c:v>
                </c:pt>
                <c:pt idx="9">
                  <c:v>0–0</c:v>
                </c:pt>
                <c:pt idx="10">
                  <c:v>0–0</c:v>
                </c:pt>
              </c:strCache>
            </c:strRef>
          </c:cat>
          <c:val>
            <c:numRef>
              <c:f>Bodyweight!$EV$35:$EV$46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C61D-4243-8298-F7BA91AF0993}"/>
            </c:ext>
          </c:extLst>
        </c:ser>
        <c:dLbls>
          <c:showLegendKey val="0"/>
          <c:showVal val="0"/>
          <c:showCatName val="0"/>
          <c:showSerName val="0"/>
          <c:showPercent val="0"/>
          <c:showBubbleSize val="0"/>
        </c:dLbls>
        <c:gapWidth val="36"/>
        <c:overlap val="6"/>
        <c:axId val="769630544"/>
        <c:axId val="769633264"/>
      </c:barChart>
      <c:scatterChart>
        <c:scatterStyle val="smoothMarker"/>
        <c:varyColors val="0"/>
        <c:ser>
          <c:idx val="1"/>
          <c:order val="0"/>
          <c:tx>
            <c:v>Normal distribution curve</c:v>
          </c:tx>
          <c:spPr>
            <a:ln>
              <a:solidFill>
                <a:srgbClr val="002060"/>
              </a:solidFill>
            </a:ln>
          </c:spPr>
          <c:marker>
            <c:symbol val="none"/>
          </c:marker>
          <c:yVal>
            <c:numRef>
              <c:f>Bodyweight!$EU$21:$EU$31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C61D-4243-8298-F7BA91AF0993}"/>
            </c:ext>
          </c:extLst>
        </c:ser>
        <c:dLbls>
          <c:showLegendKey val="0"/>
          <c:showVal val="0"/>
          <c:showCatName val="0"/>
          <c:showSerName val="0"/>
          <c:showPercent val="0"/>
          <c:showBubbleSize val="0"/>
        </c:dLbls>
        <c:axId val="769630000"/>
        <c:axId val="769621296"/>
      </c:scatterChart>
      <c:catAx>
        <c:axId val="769630544"/>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9633264"/>
        <c:crosses val="autoZero"/>
        <c:auto val="0"/>
        <c:lblAlgn val="ctr"/>
        <c:lblOffset val="100"/>
        <c:noMultiLvlLbl val="0"/>
      </c:catAx>
      <c:valAx>
        <c:axId val="769633264"/>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69630544"/>
        <c:crosses val="autoZero"/>
        <c:crossBetween val="midCat"/>
      </c:valAx>
      <c:valAx>
        <c:axId val="769621296"/>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9630000"/>
        <c:crosses val="max"/>
        <c:crossBetween val="midCat"/>
      </c:valAx>
      <c:valAx>
        <c:axId val="769630000"/>
        <c:scaling>
          <c:orientation val="minMax"/>
        </c:scaling>
        <c:delete val="1"/>
        <c:axPos val="b"/>
        <c:numFmt formatCode="0.000" sourceLinked="1"/>
        <c:majorTickMark val="out"/>
        <c:minorTickMark val="none"/>
        <c:tickLblPos val="none"/>
        <c:crossAx val="769621296"/>
        <c:crosses val="autoZero"/>
        <c:crossBetween val="midCat"/>
      </c:valAx>
    </c:plotArea>
    <c:legend>
      <c:legendPos val="r"/>
      <c:layout>
        <c:manualLayout>
          <c:xMode val="edge"/>
          <c:yMode val="edge"/>
          <c:x val="0.58732409849748279"/>
          <c:y val="2.0426452093603438E-3"/>
          <c:w val="0.410244883478599"/>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Bodyweight!$FC$35:$FC$46</c:f>
              <c:strCache>
                <c:ptCount val="11"/>
                <c:pt idx="1">
                  <c:v>0–0</c:v>
                </c:pt>
                <c:pt idx="2">
                  <c:v>0–0</c:v>
                </c:pt>
                <c:pt idx="3">
                  <c:v>0–0</c:v>
                </c:pt>
                <c:pt idx="4">
                  <c:v>0–0</c:v>
                </c:pt>
                <c:pt idx="5">
                  <c:v>0–0</c:v>
                </c:pt>
                <c:pt idx="6">
                  <c:v>0–0</c:v>
                </c:pt>
                <c:pt idx="7">
                  <c:v>0–0</c:v>
                </c:pt>
                <c:pt idx="8">
                  <c:v>0–0</c:v>
                </c:pt>
                <c:pt idx="9">
                  <c:v>0–0</c:v>
                </c:pt>
                <c:pt idx="10">
                  <c:v>0–0</c:v>
                </c:pt>
              </c:strCache>
            </c:strRef>
          </c:cat>
          <c:val>
            <c:numRef>
              <c:f>Bodyweight!$FD$35:$FD$46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D33C-492E-8189-5C7A06CFAAE2}"/>
            </c:ext>
          </c:extLst>
        </c:ser>
        <c:dLbls>
          <c:showLegendKey val="0"/>
          <c:showVal val="0"/>
          <c:showCatName val="0"/>
          <c:showSerName val="0"/>
          <c:showPercent val="0"/>
          <c:showBubbleSize val="0"/>
        </c:dLbls>
        <c:gapWidth val="36"/>
        <c:overlap val="6"/>
        <c:axId val="769621840"/>
        <c:axId val="769623472"/>
      </c:barChart>
      <c:scatterChart>
        <c:scatterStyle val="smoothMarker"/>
        <c:varyColors val="0"/>
        <c:ser>
          <c:idx val="1"/>
          <c:order val="0"/>
          <c:tx>
            <c:v>Normal distribution curve</c:v>
          </c:tx>
          <c:spPr>
            <a:ln>
              <a:solidFill>
                <a:srgbClr val="002060"/>
              </a:solidFill>
            </a:ln>
          </c:spPr>
          <c:marker>
            <c:symbol val="none"/>
          </c:marker>
          <c:yVal>
            <c:numRef>
              <c:f>Bodyweight!$FC$21:$FC$31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D33C-492E-8189-5C7A06CFAAE2}"/>
            </c:ext>
          </c:extLst>
        </c:ser>
        <c:dLbls>
          <c:showLegendKey val="0"/>
          <c:showVal val="0"/>
          <c:showCatName val="0"/>
          <c:showSerName val="0"/>
          <c:showPercent val="0"/>
          <c:showBubbleSize val="0"/>
        </c:dLbls>
        <c:axId val="769619120"/>
        <c:axId val="769632176"/>
      </c:scatterChart>
      <c:catAx>
        <c:axId val="769621840"/>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69623472"/>
        <c:crosses val="autoZero"/>
        <c:auto val="0"/>
        <c:lblAlgn val="ctr"/>
        <c:lblOffset val="100"/>
        <c:noMultiLvlLbl val="0"/>
      </c:catAx>
      <c:valAx>
        <c:axId val="769623472"/>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69621840"/>
        <c:crosses val="autoZero"/>
        <c:crossBetween val="midCat"/>
      </c:valAx>
      <c:valAx>
        <c:axId val="769632176"/>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69619120"/>
        <c:crosses val="max"/>
        <c:crossBetween val="midCat"/>
      </c:valAx>
      <c:valAx>
        <c:axId val="769619120"/>
        <c:scaling>
          <c:orientation val="minMax"/>
        </c:scaling>
        <c:delete val="1"/>
        <c:axPos val="b"/>
        <c:numFmt formatCode="0.000" sourceLinked="1"/>
        <c:majorTickMark val="out"/>
        <c:minorTickMark val="none"/>
        <c:tickLblPos val="none"/>
        <c:crossAx val="769632176"/>
        <c:crosses val="autoZero"/>
        <c:crossBetween val="midCat"/>
      </c:valAx>
    </c:plotArea>
    <c:legend>
      <c:legendPos val="r"/>
      <c:layout>
        <c:manualLayout>
          <c:xMode val="edge"/>
          <c:yMode val="edge"/>
          <c:x val="0.59015604941509059"/>
          <c:y val="2.0426452093603438E-3"/>
          <c:w val="0.4074129325609912"/>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600">
                <a:solidFill>
                  <a:srgbClr val="000686"/>
                </a:solidFill>
              </a:defRPr>
            </a:pPr>
            <a:r>
              <a:rPr lang="en-US" sz="3600">
                <a:solidFill>
                  <a:srgbClr val="003C71"/>
                </a:solidFill>
              </a:rPr>
              <a:t>Body weight</a:t>
            </a:r>
            <a:r>
              <a:rPr lang="en-US" sz="3600" baseline="0">
                <a:solidFill>
                  <a:srgbClr val="003C71"/>
                </a:solidFill>
              </a:rPr>
              <a:t> -</a:t>
            </a:r>
            <a:r>
              <a:rPr lang="en-US" sz="3600">
                <a:solidFill>
                  <a:srgbClr val="003C71"/>
                </a:solidFill>
              </a:rPr>
              <a:t> </a:t>
            </a:r>
            <a:r>
              <a:rPr lang="en-US" sz="3600">
                <a:solidFill>
                  <a:srgbClr val="B7BF10"/>
                </a:solidFill>
              </a:rPr>
              <a:t>Feed intake</a:t>
            </a:r>
            <a:r>
              <a:rPr lang="en-US" sz="3600">
                <a:solidFill>
                  <a:srgbClr val="003C71"/>
                </a:solidFill>
              </a:rPr>
              <a:t> </a:t>
            </a:r>
            <a:r>
              <a:rPr lang="en-US" sz="3600" baseline="0">
                <a:solidFill>
                  <a:srgbClr val="003C71"/>
                </a:solidFill>
              </a:rPr>
              <a:t>- </a:t>
            </a:r>
            <a:r>
              <a:rPr lang="en-US" sz="3600" baseline="0">
                <a:solidFill>
                  <a:schemeClr val="accent2"/>
                </a:solidFill>
              </a:rPr>
              <a:t>Uniformity</a:t>
            </a:r>
            <a:endParaRPr lang="en-US" sz="3600">
              <a:solidFill>
                <a:srgbClr val="000686"/>
              </a:solidFill>
            </a:endParaRPr>
          </a:p>
          <a:p>
            <a:pPr>
              <a:defRPr sz="3600">
                <a:solidFill>
                  <a:srgbClr val="000686"/>
                </a:solidFill>
              </a:defRPr>
            </a:pPr>
            <a:r>
              <a:rPr lang="en-US" sz="1400">
                <a:solidFill>
                  <a:srgbClr val="000686"/>
                </a:solidFill>
              </a:rPr>
              <a:t>0-20 weeks</a:t>
            </a:r>
          </a:p>
        </c:rich>
      </c:tx>
      <c:layout>
        <c:manualLayout>
          <c:xMode val="edge"/>
          <c:yMode val="edge"/>
          <c:x val="0.119445340035819"/>
          <c:y val="0"/>
        </c:manualLayout>
      </c:layout>
      <c:overlay val="0"/>
    </c:title>
    <c:autoTitleDeleted val="0"/>
    <c:plotArea>
      <c:layout>
        <c:manualLayout>
          <c:layoutTarget val="inner"/>
          <c:xMode val="edge"/>
          <c:yMode val="edge"/>
          <c:x val="5.9498063979626307E-2"/>
          <c:y val="0.12446012692217509"/>
          <c:w val="0.89349207972380074"/>
          <c:h val="0.81413873698064398"/>
        </c:manualLayout>
      </c:layout>
      <c:lineChart>
        <c:grouping val="standard"/>
        <c:varyColors val="0"/>
        <c:ser>
          <c:idx val="0"/>
          <c:order val="0"/>
          <c:tx>
            <c:v>STD Bodyweight</c:v>
          </c:tx>
          <c:spPr>
            <a:ln w="19050">
              <a:solidFill>
                <a:srgbClr val="00068F"/>
              </a:solidFill>
            </a:ln>
            <a:effectLst/>
          </c:spPr>
          <c:marker>
            <c:symbol val="none"/>
          </c:marker>
          <c:cat>
            <c:numRef>
              <c:f>'Data per week'!$B$9:$B$29</c:f>
              <c:numCache>
                <c:formatCode>0;\-0;;@</c:formatCode>
                <c:ptCount val="21"/>
                <c:pt idx="0" formatCode="0_ ;\-0\ ">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'Data per week'!$P$9:$P$29</c:f>
              <c:numCache>
                <c:formatCode>0</c:formatCode>
                <c:ptCount val="21"/>
                <c:pt idx="1">
                  <c:v>75</c:v>
                </c:pt>
                <c:pt idx="2">
                  <c:v>130</c:v>
                </c:pt>
                <c:pt idx="3">
                  <c:v>195</c:v>
                </c:pt>
                <c:pt idx="4">
                  <c:v>275</c:v>
                </c:pt>
                <c:pt idx="5">
                  <c:v>367</c:v>
                </c:pt>
                <c:pt idx="6">
                  <c:v>475</c:v>
                </c:pt>
                <c:pt idx="7">
                  <c:v>583</c:v>
                </c:pt>
                <c:pt idx="8">
                  <c:v>685</c:v>
                </c:pt>
                <c:pt idx="9">
                  <c:v>782</c:v>
                </c:pt>
                <c:pt idx="10">
                  <c:v>874</c:v>
                </c:pt>
                <c:pt idx="11">
                  <c:v>961</c:v>
                </c:pt>
                <c:pt idx="12">
                  <c:v>1043</c:v>
                </c:pt>
                <c:pt idx="13">
                  <c:v>1123</c:v>
                </c:pt>
                <c:pt idx="14">
                  <c:v>1197</c:v>
                </c:pt>
                <c:pt idx="15">
                  <c:v>1264</c:v>
                </c:pt>
                <c:pt idx="16">
                  <c:v>1330</c:v>
                </c:pt>
                <c:pt idx="17">
                  <c:v>1400</c:v>
                </c:pt>
                <c:pt idx="18">
                  <c:v>1475</c:v>
                </c:pt>
                <c:pt idx="19">
                  <c:v>1555</c:v>
                </c:pt>
                <c:pt idx="20">
                  <c:v>1640</c:v>
                </c:pt>
              </c:numCache>
            </c:numRef>
          </c:val>
          <c:smooth val="0"/>
          <c:extLst xmlns:c16r2="http://schemas.microsoft.com/office/drawing/2015/06/chart">
            <c:ext xmlns:c16="http://schemas.microsoft.com/office/drawing/2014/chart" uri="{C3380CC4-5D6E-409C-BE32-E72D297353CC}">
              <c16:uniqueId val="{00000008-0F8B-473A-93EA-E6A463E17473}"/>
            </c:ext>
          </c:extLst>
        </c:ser>
        <c:ser>
          <c:idx val="4"/>
          <c:order val="1"/>
          <c:tx>
            <c:v>ACT Bodyweight</c:v>
          </c:tx>
          <c:spPr>
            <a:ln w="44450">
              <a:prstDash val="sysDot"/>
            </a:ln>
          </c:spPr>
          <c:marker>
            <c:symbol val="none"/>
          </c:marker>
          <c:cat>
            <c:numRef>
              <c:f>'Data per week'!$B$9:$B$29</c:f>
              <c:numCache>
                <c:formatCode>0;\-0;;@</c:formatCode>
                <c:ptCount val="21"/>
                <c:pt idx="0" formatCode="0_ ;\-0\ ">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'Data per week'!$R$9:$R$29</c:f>
              <c:numCache>
                <c:formatCode>0;\-0;;@</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xmlns:c16r2="http://schemas.microsoft.com/office/drawing/2015/06/chart">
            <c:ext xmlns:c16="http://schemas.microsoft.com/office/drawing/2014/chart" uri="{C3380CC4-5D6E-409C-BE32-E72D297353CC}">
              <c16:uniqueId val="{00000002-C3DD-4D3C-8C9F-239E8F3379BC}"/>
            </c:ext>
          </c:extLst>
        </c:ser>
        <c:ser>
          <c:idx val="2"/>
          <c:order val="3"/>
          <c:spPr>
            <a:ln w="9525">
              <a:solidFill>
                <a:srgbClr val="00068F"/>
              </a:solidFill>
            </a:ln>
          </c:spPr>
          <c:marker>
            <c:symbol val="none"/>
          </c:marker>
          <c:cat>
            <c:numRef>
              <c:f>'Data per week'!$B$9:$B$29</c:f>
              <c:numCache>
                <c:formatCode>0;\-0;;@</c:formatCode>
                <c:ptCount val="21"/>
                <c:pt idx="0" formatCode="0_ ;\-0\ ">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'Data per week'!$O$9:$O$29</c:f>
              <c:numCache>
                <c:formatCode>0</c:formatCode>
                <c:ptCount val="21"/>
                <c:pt idx="1">
                  <c:v>72</c:v>
                </c:pt>
                <c:pt idx="2">
                  <c:v>125</c:v>
                </c:pt>
                <c:pt idx="3">
                  <c:v>188</c:v>
                </c:pt>
                <c:pt idx="4">
                  <c:v>265</c:v>
                </c:pt>
                <c:pt idx="5">
                  <c:v>354</c:v>
                </c:pt>
                <c:pt idx="6">
                  <c:v>458</c:v>
                </c:pt>
                <c:pt idx="7">
                  <c:v>563</c:v>
                </c:pt>
                <c:pt idx="8">
                  <c:v>661</c:v>
                </c:pt>
                <c:pt idx="9">
                  <c:v>755</c:v>
                </c:pt>
                <c:pt idx="10">
                  <c:v>843</c:v>
                </c:pt>
                <c:pt idx="11">
                  <c:v>927</c:v>
                </c:pt>
                <c:pt idx="12">
                  <c:v>1006</c:v>
                </c:pt>
                <c:pt idx="13">
                  <c:v>1084</c:v>
                </c:pt>
                <c:pt idx="14">
                  <c:v>1155</c:v>
                </c:pt>
                <c:pt idx="15">
                  <c:v>1220</c:v>
                </c:pt>
                <c:pt idx="16">
                  <c:v>1283</c:v>
                </c:pt>
                <c:pt idx="17">
                  <c:v>1351</c:v>
                </c:pt>
                <c:pt idx="18">
                  <c:v>1423</c:v>
                </c:pt>
                <c:pt idx="19">
                  <c:v>1501</c:v>
                </c:pt>
                <c:pt idx="20">
                  <c:v>1583</c:v>
                </c:pt>
              </c:numCache>
            </c:numRef>
          </c:val>
          <c:smooth val="0"/>
          <c:extLst xmlns:c16r2="http://schemas.microsoft.com/office/drawing/2015/06/chart">
            <c:ext xmlns:c16="http://schemas.microsoft.com/office/drawing/2014/chart" uri="{C3380CC4-5D6E-409C-BE32-E72D297353CC}">
              <c16:uniqueId val="{00000000-C3DD-4D3C-8C9F-239E8F3379BC}"/>
            </c:ext>
          </c:extLst>
        </c:ser>
        <c:ser>
          <c:idx val="3"/>
          <c:order val="4"/>
          <c:spPr>
            <a:ln w="9525">
              <a:solidFill>
                <a:srgbClr val="00068F"/>
              </a:solidFill>
            </a:ln>
          </c:spPr>
          <c:marker>
            <c:symbol val="none"/>
          </c:marker>
          <c:cat>
            <c:numRef>
              <c:f>'Data per week'!$B$9:$B$29</c:f>
              <c:numCache>
                <c:formatCode>0;\-0;;@</c:formatCode>
                <c:ptCount val="21"/>
                <c:pt idx="0" formatCode="0_ ;\-0\ ">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'Data per week'!$Q$9:$Q$29</c:f>
              <c:numCache>
                <c:formatCode>0</c:formatCode>
                <c:ptCount val="21"/>
                <c:pt idx="1">
                  <c:v>78</c:v>
                </c:pt>
                <c:pt idx="2">
                  <c:v>135</c:v>
                </c:pt>
                <c:pt idx="3">
                  <c:v>202</c:v>
                </c:pt>
                <c:pt idx="4">
                  <c:v>285</c:v>
                </c:pt>
                <c:pt idx="5">
                  <c:v>380</c:v>
                </c:pt>
                <c:pt idx="6">
                  <c:v>492</c:v>
                </c:pt>
                <c:pt idx="7">
                  <c:v>603</c:v>
                </c:pt>
                <c:pt idx="8">
                  <c:v>709</c:v>
                </c:pt>
                <c:pt idx="9">
                  <c:v>809</c:v>
                </c:pt>
                <c:pt idx="10">
                  <c:v>905</c:v>
                </c:pt>
                <c:pt idx="11">
                  <c:v>995</c:v>
                </c:pt>
                <c:pt idx="12">
                  <c:v>1080</c:v>
                </c:pt>
                <c:pt idx="13">
                  <c:v>1162</c:v>
                </c:pt>
                <c:pt idx="14">
                  <c:v>1239</c:v>
                </c:pt>
                <c:pt idx="15">
                  <c:v>1308</c:v>
                </c:pt>
                <c:pt idx="16">
                  <c:v>1377</c:v>
                </c:pt>
                <c:pt idx="17">
                  <c:v>1449</c:v>
                </c:pt>
                <c:pt idx="18">
                  <c:v>1527</c:v>
                </c:pt>
                <c:pt idx="19">
                  <c:v>1609</c:v>
                </c:pt>
                <c:pt idx="20">
                  <c:v>1697</c:v>
                </c:pt>
              </c:numCache>
            </c:numRef>
          </c:val>
          <c:smooth val="0"/>
          <c:extLst xmlns:c16r2="http://schemas.microsoft.com/office/drawing/2015/06/chart">
            <c:ext xmlns:c16="http://schemas.microsoft.com/office/drawing/2014/chart" uri="{C3380CC4-5D6E-409C-BE32-E72D297353CC}">
              <c16:uniqueId val="{00000001-C3DD-4D3C-8C9F-239E8F3379BC}"/>
            </c:ext>
          </c:extLst>
        </c:ser>
        <c:dLbls>
          <c:showLegendKey val="0"/>
          <c:showVal val="0"/>
          <c:showCatName val="0"/>
          <c:showSerName val="0"/>
          <c:showPercent val="0"/>
          <c:showBubbleSize val="0"/>
        </c:dLbls>
        <c:marker val="1"/>
        <c:smooth val="0"/>
        <c:axId val="707202832"/>
        <c:axId val="707191408"/>
      </c:lineChart>
      <c:lineChart>
        <c:grouping val="standard"/>
        <c:varyColors val="0"/>
        <c:ser>
          <c:idx val="1"/>
          <c:order val="2"/>
          <c:tx>
            <c:v>STD Feed/p/d </c:v>
          </c:tx>
          <c:spPr>
            <a:ln w="19050">
              <a:solidFill>
                <a:srgbClr val="B7BF10"/>
              </a:solidFill>
              <a:prstDash val="solid"/>
            </a:ln>
          </c:spPr>
          <c:marker>
            <c:symbol val="none"/>
          </c:marker>
          <c:val>
            <c:numRef>
              <c:f>'Data per week'!$I$9:$I$29</c:f>
              <c:numCache>
                <c:formatCode>0</c:formatCode>
                <c:ptCount val="21"/>
                <c:pt idx="1">
                  <c:v>11</c:v>
                </c:pt>
                <c:pt idx="2">
                  <c:v>17</c:v>
                </c:pt>
                <c:pt idx="3">
                  <c:v>22</c:v>
                </c:pt>
                <c:pt idx="4">
                  <c:v>28</c:v>
                </c:pt>
                <c:pt idx="5">
                  <c:v>35</c:v>
                </c:pt>
                <c:pt idx="6">
                  <c:v>41</c:v>
                </c:pt>
                <c:pt idx="7">
                  <c:v>47</c:v>
                </c:pt>
                <c:pt idx="8">
                  <c:v>51</c:v>
                </c:pt>
                <c:pt idx="9">
                  <c:v>55</c:v>
                </c:pt>
                <c:pt idx="10">
                  <c:v>58</c:v>
                </c:pt>
                <c:pt idx="11">
                  <c:v>60</c:v>
                </c:pt>
                <c:pt idx="12">
                  <c:v>64</c:v>
                </c:pt>
                <c:pt idx="13">
                  <c:v>66</c:v>
                </c:pt>
                <c:pt idx="14">
                  <c:v>68</c:v>
                </c:pt>
                <c:pt idx="15">
                  <c:v>70</c:v>
                </c:pt>
                <c:pt idx="16">
                  <c:v>71</c:v>
                </c:pt>
                <c:pt idx="17">
                  <c:v>73</c:v>
                </c:pt>
                <c:pt idx="18">
                  <c:v>75</c:v>
                </c:pt>
                <c:pt idx="19">
                  <c:v>81</c:v>
                </c:pt>
                <c:pt idx="20">
                  <c:v>93</c:v>
                </c:pt>
              </c:numCache>
            </c:numRef>
          </c:val>
          <c:smooth val="0"/>
          <c:extLst xmlns:c16r2="http://schemas.microsoft.com/office/drawing/2015/06/chart">
            <c:ext xmlns:c16="http://schemas.microsoft.com/office/drawing/2014/chart" uri="{C3380CC4-5D6E-409C-BE32-E72D297353CC}">
              <c16:uniqueId val="{00000009-0F8B-473A-93EA-E6A463E17473}"/>
            </c:ext>
          </c:extLst>
        </c:ser>
        <c:ser>
          <c:idx val="5"/>
          <c:order val="5"/>
          <c:tx>
            <c:v>ACT Feed/p/d</c:v>
          </c:tx>
          <c:spPr>
            <a:ln w="38100">
              <a:solidFill>
                <a:srgbClr val="B7BF10"/>
              </a:solidFill>
              <a:prstDash val="sysDash"/>
            </a:ln>
          </c:spPr>
          <c:marker>
            <c:symbol val="none"/>
          </c:marker>
          <c:val>
            <c:numRef>
              <c:f>'Data per week'!$J$9:$J$29</c:f>
              <c:numCache>
                <c:formatCode>0.0;\-0.0;;@</c:formatCode>
                <c:ptCount val="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xmlns:c16r2="http://schemas.microsoft.com/office/drawing/2015/06/chart">
            <c:ext xmlns:c16="http://schemas.microsoft.com/office/drawing/2014/chart" uri="{C3380CC4-5D6E-409C-BE32-E72D297353CC}">
              <c16:uniqueId val="{00000003-C3DD-4D3C-8C9F-239E8F3379BC}"/>
            </c:ext>
          </c:extLst>
        </c:ser>
        <c:dLbls>
          <c:showLegendKey val="0"/>
          <c:showVal val="0"/>
          <c:showCatName val="0"/>
          <c:showSerName val="0"/>
          <c:showPercent val="0"/>
          <c:showBubbleSize val="0"/>
        </c:dLbls>
        <c:marker val="1"/>
        <c:smooth val="0"/>
        <c:axId val="707199568"/>
        <c:axId val="707194128"/>
      </c:lineChart>
      <c:catAx>
        <c:axId val="707202832"/>
        <c:scaling>
          <c:orientation val="minMax"/>
        </c:scaling>
        <c:delete val="0"/>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lumMod val="0"/>
                      <a:lumOff val="100000"/>
                    </a:schemeClr>
                  </a:gs>
                </a:gsLst>
                <a:lin ang="5400000" scaled="0"/>
              </a:gradFill>
            </a:ln>
          </c:spPr>
        </c:majorGridlines>
        <c:title>
          <c:tx>
            <c:rich>
              <a:bodyPr/>
              <a:lstStyle/>
              <a:p>
                <a:pPr>
                  <a:defRPr>
                    <a:solidFill>
                      <a:srgbClr val="000686"/>
                    </a:solidFill>
                  </a:defRPr>
                </a:pPr>
                <a:r>
                  <a:rPr lang="en-US">
                    <a:solidFill>
                      <a:srgbClr val="000686"/>
                    </a:solidFill>
                  </a:rPr>
                  <a:t>Weeks</a:t>
                </a:r>
              </a:p>
            </c:rich>
          </c:tx>
          <c:layout>
            <c:manualLayout>
              <c:xMode val="edge"/>
              <c:yMode val="edge"/>
              <c:x val="0.46498234815718459"/>
              <c:y val="0.89778090418812917"/>
            </c:manualLayout>
          </c:layout>
          <c:overlay val="0"/>
          <c:spPr>
            <a:solidFill>
              <a:schemeClr val="bg1"/>
            </a:solidFill>
            <a:ln>
              <a:solidFill>
                <a:schemeClr val="accent6">
                  <a:lumMod val="50000"/>
                </a:schemeClr>
              </a:solidFill>
            </a:ln>
          </c:spPr>
        </c:title>
        <c:numFmt formatCode="0_ ;\-0\ " sourceLinked="1"/>
        <c:majorTickMark val="out"/>
        <c:minorTickMark val="none"/>
        <c:tickLblPos val="nextTo"/>
        <c:txPr>
          <a:bodyPr/>
          <a:lstStyle/>
          <a:p>
            <a:pPr>
              <a:defRPr>
                <a:solidFill>
                  <a:srgbClr val="000686"/>
                </a:solidFill>
              </a:defRPr>
            </a:pPr>
            <a:endParaRPr lang="en-US"/>
          </a:p>
        </c:txPr>
        <c:crossAx val="707191408"/>
        <c:crossesAt val="0"/>
        <c:auto val="1"/>
        <c:lblAlgn val="ctr"/>
        <c:lblOffset val="100"/>
        <c:noMultiLvlLbl val="0"/>
      </c:catAx>
      <c:valAx>
        <c:axId val="707191408"/>
        <c:scaling>
          <c:orientation val="minMax"/>
          <c:max val="1900"/>
          <c:min val="0"/>
        </c:scaling>
        <c:delete val="0"/>
        <c:axPos val="l"/>
        <c:majorGridlines>
          <c:spPr>
            <a:ln>
              <a:gradFill>
                <a:gsLst>
                  <a:gs pos="49000">
                    <a:srgbClr val="616FBF"/>
                  </a:gs>
                  <a:gs pos="0">
                    <a:srgbClr val="000686">
                      <a:lumMod val="100000"/>
                    </a:srgbClr>
                  </a:gs>
                  <a:gs pos="62000">
                    <a:schemeClr val="accent6">
                      <a:lumMod val="50000"/>
                    </a:schemeClr>
                  </a:gs>
                  <a:gs pos="56000">
                    <a:schemeClr val="accent1">
                      <a:tint val="44500"/>
                      <a:satMod val="160000"/>
                    </a:schemeClr>
                  </a:gs>
                  <a:gs pos="100000">
                    <a:schemeClr val="accent6">
                      <a:lumMod val="75000"/>
                    </a:schemeClr>
                  </a:gs>
                </a:gsLst>
                <a:lin ang="5400000" scaled="0"/>
              </a:gradFill>
            </a:ln>
          </c:spPr>
        </c:majorGridlines>
        <c:minorGridlines>
          <c:spPr>
            <a:ln>
              <a:noFill/>
            </a:ln>
          </c:spPr>
        </c:minorGridlines>
        <c:title>
          <c:tx>
            <c:rich>
              <a:bodyPr/>
              <a:lstStyle/>
              <a:p>
                <a:pPr>
                  <a:defRPr>
                    <a:solidFill>
                      <a:srgbClr val="000686"/>
                    </a:solidFill>
                  </a:defRPr>
                </a:pPr>
                <a:r>
                  <a:rPr lang="en-US">
                    <a:solidFill>
                      <a:srgbClr val="000686"/>
                    </a:solidFill>
                  </a:rPr>
                  <a:t>Body weight (gr)</a:t>
                </a:r>
              </a:p>
            </c:rich>
          </c:tx>
          <c:layout>
            <c:manualLayout>
              <c:xMode val="edge"/>
              <c:yMode val="edge"/>
              <c:x val="6.7359076685377606E-2"/>
              <c:y val="0.52253066092379674"/>
            </c:manualLayout>
          </c:layout>
          <c:overlay val="0"/>
          <c:spPr>
            <a:solidFill>
              <a:schemeClr val="bg1"/>
            </a:solidFill>
            <a:ln>
              <a:solidFill>
                <a:schemeClr val="accent6">
                  <a:lumMod val="50000"/>
                </a:schemeClr>
              </a:solidFill>
            </a:ln>
          </c:spPr>
        </c:title>
        <c:numFmt formatCode="0;\-0;;@" sourceLinked="1"/>
        <c:majorTickMark val="out"/>
        <c:minorTickMark val="none"/>
        <c:tickLblPos val="nextTo"/>
        <c:txPr>
          <a:bodyPr/>
          <a:lstStyle/>
          <a:p>
            <a:pPr>
              <a:defRPr>
                <a:solidFill>
                  <a:srgbClr val="000686"/>
                </a:solidFill>
              </a:defRPr>
            </a:pPr>
            <a:endParaRPr lang="en-US"/>
          </a:p>
        </c:txPr>
        <c:crossAx val="707202832"/>
        <c:crossesAt val="1"/>
        <c:crossBetween val="midCat"/>
        <c:majorUnit val="100"/>
        <c:minorUnit val="20"/>
      </c:valAx>
      <c:valAx>
        <c:axId val="707194128"/>
        <c:scaling>
          <c:orientation val="minMax"/>
          <c:max val="90"/>
        </c:scaling>
        <c:delete val="0"/>
        <c:axPos val="r"/>
        <c:title>
          <c:tx>
            <c:rich>
              <a:bodyPr/>
              <a:lstStyle/>
              <a:p>
                <a:pPr>
                  <a:defRPr>
                    <a:solidFill>
                      <a:srgbClr val="B7BF10"/>
                    </a:solidFill>
                  </a:defRPr>
                </a:pPr>
                <a:r>
                  <a:rPr lang="en-US">
                    <a:solidFill>
                      <a:srgbClr val="B7BF10"/>
                    </a:solidFill>
                  </a:rPr>
                  <a:t>Feed</a:t>
                </a:r>
                <a:r>
                  <a:rPr lang="en-US" baseline="0">
                    <a:solidFill>
                      <a:srgbClr val="B7BF10"/>
                    </a:solidFill>
                  </a:rPr>
                  <a:t> </a:t>
                </a:r>
                <a:r>
                  <a:rPr lang="en-US">
                    <a:solidFill>
                      <a:srgbClr val="B7BF10"/>
                    </a:solidFill>
                  </a:rPr>
                  <a:t>intake/h/d</a:t>
                </a:r>
                <a:r>
                  <a:rPr lang="en-US" baseline="0">
                    <a:solidFill>
                      <a:srgbClr val="B7BF10"/>
                    </a:solidFill>
                  </a:rPr>
                  <a:t> (gr)</a:t>
                </a:r>
                <a:endParaRPr lang="en-US">
                  <a:solidFill>
                    <a:srgbClr val="B7BF10"/>
                  </a:solidFill>
                </a:endParaRPr>
              </a:p>
            </c:rich>
          </c:tx>
          <c:layout>
            <c:manualLayout>
              <c:xMode val="edge"/>
              <c:yMode val="edge"/>
              <c:x val="0.9329067727549426"/>
              <c:y val="0.49375356555493516"/>
            </c:manualLayout>
          </c:layout>
          <c:overlay val="0"/>
          <c:spPr>
            <a:solidFill>
              <a:schemeClr val="bg1"/>
            </a:solidFill>
            <a:ln>
              <a:solidFill>
                <a:srgbClr val="B7BF10"/>
              </a:solidFill>
            </a:ln>
          </c:spPr>
        </c:title>
        <c:numFmt formatCode="0;\-0;;@" sourceLinked="1"/>
        <c:majorTickMark val="out"/>
        <c:minorTickMark val="none"/>
        <c:tickLblPos val="nextTo"/>
        <c:txPr>
          <a:bodyPr/>
          <a:lstStyle/>
          <a:p>
            <a:pPr>
              <a:defRPr>
                <a:solidFill>
                  <a:srgbClr val="B7BF10"/>
                </a:solidFill>
              </a:defRPr>
            </a:pPr>
            <a:endParaRPr lang="en-US"/>
          </a:p>
        </c:txPr>
        <c:crossAx val="707199568"/>
        <c:crosses val="max"/>
        <c:crossBetween val="between"/>
      </c:valAx>
      <c:catAx>
        <c:axId val="707199568"/>
        <c:scaling>
          <c:orientation val="minMax"/>
        </c:scaling>
        <c:delete val="1"/>
        <c:axPos val="b"/>
        <c:numFmt formatCode="0_ ;\-0\ " sourceLinked="1"/>
        <c:majorTickMark val="out"/>
        <c:minorTickMark val="none"/>
        <c:tickLblPos val="nextTo"/>
        <c:crossAx val="707194128"/>
        <c:crosses val="autoZero"/>
        <c:auto val="1"/>
        <c:lblAlgn val="ctr"/>
        <c:lblOffset val="100"/>
        <c:noMultiLvlLbl val="0"/>
      </c:catAx>
      <c:spPr>
        <a:ln>
          <a:solidFill>
            <a:srgbClr val="000686"/>
          </a:solidFill>
        </a:ln>
      </c:spPr>
    </c:plotArea>
    <c:legend>
      <c:legendPos val="r"/>
      <c:legendEntry>
        <c:idx val="2"/>
        <c:delete val="1"/>
      </c:legendEntry>
      <c:legendEntry>
        <c:idx val="3"/>
        <c:delete val="1"/>
      </c:legendEntry>
      <c:layout>
        <c:manualLayout>
          <c:xMode val="edge"/>
          <c:yMode val="edge"/>
          <c:x val="0.778326404655313"/>
          <c:y val="0.548010012040276"/>
          <c:w val="0.14593048288886312"/>
          <c:h val="0.13896571285937961"/>
        </c:manualLayout>
      </c:layout>
      <c:overlay val="0"/>
      <c:spPr>
        <a:solidFill>
          <a:schemeClr val="bg1"/>
        </a:solidFill>
        <a:ln>
          <a:solidFill>
            <a:schemeClr val="accent1"/>
          </a:solidFill>
        </a:ln>
      </c:spPr>
      <c:txPr>
        <a:bodyPr/>
        <a:lstStyle/>
        <a:p>
          <a:pPr>
            <a:defRPr>
              <a:solidFill>
                <a:srgbClr val="000686"/>
              </a:solidFill>
            </a:defRPr>
          </a:pPr>
          <a:endParaRPr lang="en-US"/>
        </a:p>
      </c:txPr>
    </c:legend>
    <c:plotVisOnly val="1"/>
    <c:dispBlanksAs val="span"/>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600">
                <a:solidFill>
                  <a:srgbClr val="000686"/>
                </a:solidFill>
              </a:defRPr>
            </a:pPr>
            <a:r>
              <a:rPr lang="en-US" sz="3600">
                <a:solidFill>
                  <a:srgbClr val="000686"/>
                </a:solidFill>
              </a:rPr>
              <a:t>Body weight</a:t>
            </a:r>
            <a:r>
              <a:rPr lang="en-US" sz="3600" baseline="0">
                <a:solidFill>
                  <a:srgbClr val="000686"/>
                </a:solidFill>
              </a:rPr>
              <a:t> -</a:t>
            </a:r>
            <a:r>
              <a:rPr lang="en-US" sz="3600">
                <a:solidFill>
                  <a:srgbClr val="000686"/>
                </a:solidFill>
              </a:rPr>
              <a:t> </a:t>
            </a:r>
            <a:r>
              <a:rPr lang="en-US" sz="3600">
                <a:solidFill>
                  <a:srgbClr val="B7BF10"/>
                </a:solidFill>
              </a:rPr>
              <a:t>Feed intake</a:t>
            </a:r>
            <a:r>
              <a:rPr lang="en-US" sz="3600" baseline="0">
                <a:solidFill>
                  <a:srgbClr val="B7BF10"/>
                </a:solidFill>
              </a:rPr>
              <a:t> </a:t>
            </a:r>
            <a:r>
              <a:rPr lang="en-US" sz="3600" baseline="0">
                <a:solidFill>
                  <a:srgbClr val="002060"/>
                </a:solidFill>
              </a:rPr>
              <a:t>- </a:t>
            </a:r>
            <a:r>
              <a:rPr lang="en-US" sz="3600" baseline="0">
                <a:solidFill>
                  <a:schemeClr val="accent2"/>
                </a:solidFill>
              </a:rPr>
              <a:t>Uniformity</a:t>
            </a:r>
          </a:p>
          <a:p>
            <a:pPr>
              <a:defRPr sz="3600">
                <a:solidFill>
                  <a:srgbClr val="000686"/>
                </a:solidFill>
              </a:defRPr>
            </a:pPr>
            <a:r>
              <a:rPr lang="en-US" sz="1400">
                <a:solidFill>
                  <a:srgbClr val="000686"/>
                </a:solidFill>
              </a:rPr>
              <a:t>0-10</a:t>
            </a:r>
            <a:r>
              <a:rPr lang="en-US" sz="1400" baseline="0">
                <a:solidFill>
                  <a:srgbClr val="000686"/>
                </a:solidFill>
              </a:rPr>
              <a:t> weeks</a:t>
            </a:r>
            <a:endParaRPr lang="en-US" sz="1400">
              <a:solidFill>
                <a:srgbClr val="000686"/>
              </a:solidFill>
            </a:endParaRPr>
          </a:p>
        </c:rich>
      </c:tx>
      <c:layout>
        <c:manualLayout>
          <c:xMode val="edge"/>
          <c:yMode val="edge"/>
          <c:x val="0.12500110995926489"/>
          <c:y val="0"/>
        </c:manualLayout>
      </c:layout>
      <c:overlay val="0"/>
    </c:title>
    <c:autoTitleDeleted val="0"/>
    <c:plotArea>
      <c:layout>
        <c:manualLayout>
          <c:layoutTarget val="inner"/>
          <c:xMode val="edge"/>
          <c:yMode val="edge"/>
          <c:x val="5.9498063979626307E-2"/>
          <c:y val="0.12446012692217509"/>
          <c:w val="0.89349207972380074"/>
          <c:h val="0.81413873698064398"/>
        </c:manualLayout>
      </c:layout>
      <c:lineChart>
        <c:grouping val="standard"/>
        <c:varyColors val="0"/>
        <c:ser>
          <c:idx val="0"/>
          <c:order val="0"/>
          <c:tx>
            <c:v>STD Bodyweight</c:v>
          </c:tx>
          <c:spPr>
            <a:ln w="19050">
              <a:solidFill>
                <a:srgbClr val="00068F"/>
              </a:solidFill>
            </a:ln>
            <a:effectLst/>
          </c:spPr>
          <c:marker>
            <c:symbol val="none"/>
          </c:marker>
          <c:val>
            <c:numRef>
              <c:f>'Data per week'!$P$10:$P$19</c:f>
              <c:numCache>
                <c:formatCode>0</c:formatCode>
                <c:ptCount val="10"/>
                <c:pt idx="0">
                  <c:v>75</c:v>
                </c:pt>
                <c:pt idx="1">
                  <c:v>130</c:v>
                </c:pt>
                <c:pt idx="2">
                  <c:v>195</c:v>
                </c:pt>
                <c:pt idx="3">
                  <c:v>275</c:v>
                </c:pt>
                <c:pt idx="4">
                  <c:v>367</c:v>
                </c:pt>
                <c:pt idx="5">
                  <c:v>475</c:v>
                </c:pt>
                <c:pt idx="6">
                  <c:v>583</c:v>
                </c:pt>
                <c:pt idx="7">
                  <c:v>685</c:v>
                </c:pt>
                <c:pt idx="8">
                  <c:v>782</c:v>
                </c:pt>
                <c:pt idx="9">
                  <c:v>874</c:v>
                </c:pt>
              </c:numCache>
            </c:numRef>
          </c:val>
          <c:smooth val="0"/>
          <c:extLst xmlns:c16r2="http://schemas.microsoft.com/office/drawing/2015/06/chart">
            <c:ext xmlns:c16="http://schemas.microsoft.com/office/drawing/2014/chart" uri="{C3380CC4-5D6E-409C-BE32-E72D297353CC}">
              <c16:uniqueId val="{00000000-9D0D-4BCD-B311-DDA500363812}"/>
            </c:ext>
          </c:extLst>
        </c:ser>
        <c:ser>
          <c:idx val="4"/>
          <c:order val="1"/>
          <c:tx>
            <c:v>ACT Bodyweight</c:v>
          </c:tx>
          <c:spPr>
            <a:ln w="44450">
              <a:prstDash val="sysDot"/>
            </a:ln>
          </c:spPr>
          <c:marker>
            <c:symbol val="none"/>
          </c:marker>
          <c:val>
            <c:numRef>
              <c:f>'Data per week'!$R$10:$R$19</c:f>
              <c:numCache>
                <c:formatCode>0;\-0;;@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4-9D0D-4BCD-B311-DDA500363812}"/>
            </c:ext>
          </c:extLst>
        </c:ser>
        <c:ser>
          <c:idx val="2"/>
          <c:order val="3"/>
          <c:spPr>
            <a:ln w="9525">
              <a:solidFill>
                <a:srgbClr val="00068F"/>
              </a:solidFill>
            </a:ln>
          </c:spPr>
          <c:marker>
            <c:symbol val="none"/>
          </c:marker>
          <c:val>
            <c:numRef>
              <c:f>'Data per week'!$O$10:$O$19</c:f>
              <c:numCache>
                <c:formatCode>0</c:formatCode>
                <c:ptCount val="10"/>
                <c:pt idx="0">
                  <c:v>72</c:v>
                </c:pt>
                <c:pt idx="1">
                  <c:v>125</c:v>
                </c:pt>
                <c:pt idx="2">
                  <c:v>188</c:v>
                </c:pt>
                <c:pt idx="3">
                  <c:v>265</c:v>
                </c:pt>
                <c:pt idx="4">
                  <c:v>354</c:v>
                </c:pt>
                <c:pt idx="5">
                  <c:v>458</c:v>
                </c:pt>
                <c:pt idx="6">
                  <c:v>563</c:v>
                </c:pt>
                <c:pt idx="7">
                  <c:v>661</c:v>
                </c:pt>
                <c:pt idx="8">
                  <c:v>755</c:v>
                </c:pt>
                <c:pt idx="9">
                  <c:v>843</c:v>
                </c:pt>
              </c:numCache>
            </c:numRef>
          </c:val>
          <c:smooth val="0"/>
          <c:extLst xmlns:c16r2="http://schemas.microsoft.com/office/drawing/2015/06/chart">
            <c:ext xmlns:c16="http://schemas.microsoft.com/office/drawing/2014/chart" uri="{C3380CC4-5D6E-409C-BE32-E72D297353CC}">
              <c16:uniqueId val="{00000001-9D0D-4BCD-B311-DDA500363812}"/>
            </c:ext>
          </c:extLst>
        </c:ser>
        <c:ser>
          <c:idx val="3"/>
          <c:order val="4"/>
          <c:spPr>
            <a:ln w="9525">
              <a:solidFill>
                <a:srgbClr val="00068F"/>
              </a:solidFill>
            </a:ln>
          </c:spPr>
          <c:marker>
            <c:symbol val="none"/>
          </c:marker>
          <c:val>
            <c:numRef>
              <c:f>'Data per week'!$Q$10:$Q$19</c:f>
              <c:numCache>
                <c:formatCode>0</c:formatCode>
                <c:ptCount val="10"/>
                <c:pt idx="0">
                  <c:v>78</c:v>
                </c:pt>
                <c:pt idx="1">
                  <c:v>135</c:v>
                </c:pt>
                <c:pt idx="2">
                  <c:v>202</c:v>
                </c:pt>
                <c:pt idx="3">
                  <c:v>285</c:v>
                </c:pt>
                <c:pt idx="4">
                  <c:v>380</c:v>
                </c:pt>
                <c:pt idx="5">
                  <c:v>492</c:v>
                </c:pt>
                <c:pt idx="6">
                  <c:v>603</c:v>
                </c:pt>
                <c:pt idx="7">
                  <c:v>709</c:v>
                </c:pt>
                <c:pt idx="8">
                  <c:v>809</c:v>
                </c:pt>
                <c:pt idx="9">
                  <c:v>905</c:v>
                </c:pt>
              </c:numCache>
            </c:numRef>
          </c:val>
          <c:smooth val="0"/>
          <c:extLst xmlns:c16r2="http://schemas.microsoft.com/office/drawing/2015/06/chart">
            <c:ext xmlns:c16="http://schemas.microsoft.com/office/drawing/2014/chart" uri="{C3380CC4-5D6E-409C-BE32-E72D297353CC}">
              <c16:uniqueId val="{00000002-9D0D-4BCD-B311-DDA500363812}"/>
            </c:ext>
          </c:extLst>
        </c:ser>
        <c:dLbls>
          <c:showLegendKey val="0"/>
          <c:showVal val="0"/>
          <c:showCatName val="0"/>
          <c:showSerName val="0"/>
          <c:showPercent val="0"/>
          <c:showBubbleSize val="0"/>
        </c:dLbls>
        <c:marker val="1"/>
        <c:smooth val="0"/>
        <c:axId val="707197392"/>
        <c:axId val="707203376"/>
      </c:lineChart>
      <c:lineChart>
        <c:grouping val="standard"/>
        <c:varyColors val="0"/>
        <c:ser>
          <c:idx val="1"/>
          <c:order val="2"/>
          <c:tx>
            <c:v>STD Feed/p/d</c:v>
          </c:tx>
          <c:spPr>
            <a:ln w="19050">
              <a:solidFill>
                <a:srgbClr val="B7BF10"/>
              </a:solidFill>
              <a:prstDash val="solid"/>
            </a:ln>
          </c:spPr>
          <c:marker>
            <c:symbol val="none"/>
          </c:marker>
          <c:val>
            <c:numRef>
              <c:f>'Data per week'!$I$10:$I$19</c:f>
              <c:numCache>
                <c:formatCode>0</c:formatCode>
                <c:ptCount val="10"/>
                <c:pt idx="0">
                  <c:v>11</c:v>
                </c:pt>
                <c:pt idx="1">
                  <c:v>17</c:v>
                </c:pt>
                <c:pt idx="2">
                  <c:v>22</c:v>
                </c:pt>
                <c:pt idx="3">
                  <c:v>28</c:v>
                </c:pt>
                <c:pt idx="4">
                  <c:v>35</c:v>
                </c:pt>
                <c:pt idx="5">
                  <c:v>41</c:v>
                </c:pt>
                <c:pt idx="6">
                  <c:v>47</c:v>
                </c:pt>
                <c:pt idx="7">
                  <c:v>51</c:v>
                </c:pt>
                <c:pt idx="8">
                  <c:v>55</c:v>
                </c:pt>
                <c:pt idx="9">
                  <c:v>58</c:v>
                </c:pt>
              </c:numCache>
            </c:numRef>
          </c:val>
          <c:smooth val="0"/>
          <c:extLst xmlns:c16r2="http://schemas.microsoft.com/office/drawing/2015/06/chart">
            <c:ext xmlns:c16="http://schemas.microsoft.com/office/drawing/2014/chart" uri="{C3380CC4-5D6E-409C-BE32-E72D297353CC}">
              <c16:uniqueId val="{00000003-9D0D-4BCD-B311-DDA500363812}"/>
            </c:ext>
          </c:extLst>
        </c:ser>
        <c:ser>
          <c:idx val="5"/>
          <c:order val="5"/>
          <c:tx>
            <c:v>ACT Feed/p/day</c:v>
          </c:tx>
          <c:spPr>
            <a:ln w="38100">
              <a:solidFill>
                <a:srgbClr val="B7BF10"/>
              </a:solidFill>
              <a:prstDash val="sysDash"/>
            </a:ln>
          </c:spPr>
          <c:marker>
            <c:symbol val="none"/>
          </c:marker>
          <c:val>
            <c:numRef>
              <c:f>'Data per week'!$J$10:$J$19</c:f>
              <c:numCache>
                <c:formatCode>0.0;\-0.0;;@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5-9D0D-4BCD-B311-DDA500363812}"/>
            </c:ext>
          </c:extLst>
        </c:ser>
        <c:dLbls>
          <c:showLegendKey val="0"/>
          <c:showVal val="0"/>
          <c:showCatName val="0"/>
          <c:showSerName val="0"/>
          <c:showPercent val="0"/>
          <c:showBubbleSize val="0"/>
        </c:dLbls>
        <c:marker val="1"/>
        <c:smooth val="0"/>
        <c:axId val="707203920"/>
        <c:axId val="707193584"/>
      </c:lineChart>
      <c:catAx>
        <c:axId val="707197392"/>
        <c:scaling>
          <c:orientation val="minMax"/>
        </c:scaling>
        <c:delete val="0"/>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lumMod val="0"/>
                      <a:lumOff val="100000"/>
                    </a:schemeClr>
                  </a:gs>
                </a:gsLst>
                <a:lin ang="5400000" scaled="0"/>
              </a:gradFill>
            </a:ln>
          </c:spPr>
        </c:majorGridlines>
        <c:title>
          <c:tx>
            <c:rich>
              <a:bodyPr/>
              <a:lstStyle/>
              <a:p>
                <a:pPr>
                  <a:defRPr>
                    <a:solidFill>
                      <a:srgbClr val="000686"/>
                    </a:solidFill>
                  </a:defRPr>
                </a:pPr>
                <a:r>
                  <a:rPr lang="en-US">
                    <a:solidFill>
                      <a:srgbClr val="000686"/>
                    </a:solidFill>
                  </a:rPr>
                  <a:t>Weeks</a:t>
                </a:r>
              </a:p>
            </c:rich>
          </c:tx>
          <c:layout>
            <c:manualLayout>
              <c:xMode val="edge"/>
              <c:yMode val="edge"/>
              <c:x val="0.46498234815718459"/>
              <c:y val="0.89778090418812917"/>
            </c:manualLayout>
          </c:layout>
          <c:overlay val="0"/>
          <c:spPr>
            <a:solidFill>
              <a:schemeClr val="bg1"/>
            </a:solidFill>
            <a:ln>
              <a:solidFill>
                <a:schemeClr val="accent6">
                  <a:lumMod val="50000"/>
                </a:schemeClr>
              </a:solidFill>
            </a:ln>
          </c:spPr>
        </c:title>
        <c:majorTickMark val="out"/>
        <c:minorTickMark val="none"/>
        <c:tickLblPos val="nextTo"/>
        <c:txPr>
          <a:bodyPr/>
          <a:lstStyle/>
          <a:p>
            <a:pPr>
              <a:defRPr>
                <a:solidFill>
                  <a:srgbClr val="000686"/>
                </a:solidFill>
              </a:defRPr>
            </a:pPr>
            <a:endParaRPr lang="en-US"/>
          </a:p>
        </c:txPr>
        <c:crossAx val="707203376"/>
        <c:crossesAt val="0"/>
        <c:auto val="1"/>
        <c:lblAlgn val="ctr"/>
        <c:lblOffset val="100"/>
        <c:noMultiLvlLbl val="0"/>
      </c:catAx>
      <c:valAx>
        <c:axId val="707203376"/>
        <c:scaling>
          <c:orientation val="minMax"/>
          <c:max val="1000"/>
          <c:min val="0"/>
        </c:scaling>
        <c:delete val="0"/>
        <c:axPos val="l"/>
        <c:majorGridlines>
          <c:spPr>
            <a:ln>
              <a:gradFill>
                <a:gsLst>
                  <a:gs pos="49000">
                    <a:srgbClr val="616FBF"/>
                  </a:gs>
                  <a:gs pos="0">
                    <a:srgbClr val="000686">
                      <a:lumMod val="100000"/>
                    </a:srgbClr>
                  </a:gs>
                  <a:gs pos="62000">
                    <a:schemeClr val="accent6">
                      <a:lumMod val="50000"/>
                    </a:schemeClr>
                  </a:gs>
                  <a:gs pos="56000">
                    <a:schemeClr val="accent1">
                      <a:tint val="44500"/>
                      <a:satMod val="160000"/>
                    </a:schemeClr>
                  </a:gs>
                  <a:gs pos="100000">
                    <a:schemeClr val="accent6">
                      <a:lumMod val="75000"/>
                    </a:schemeClr>
                  </a:gs>
                </a:gsLst>
                <a:lin ang="5400000" scaled="0"/>
              </a:gradFill>
            </a:ln>
          </c:spPr>
        </c:majorGridlines>
        <c:minorGridlines>
          <c:spPr>
            <a:ln>
              <a:noFill/>
            </a:ln>
          </c:spPr>
        </c:minorGridlines>
        <c:title>
          <c:tx>
            <c:rich>
              <a:bodyPr/>
              <a:lstStyle/>
              <a:p>
                <a:pPr>
                  <a:defRPr>
                    <a:solidFill>
                      <a:srgbClr val="000686"/>
                    </a:solidFill>
                  </a:defRPr>
                </a:pPr>
                <a:r>
                  <a:rPr lang="en-US">
                    <a:solidFill>
                      <a:srgbClr val="000686"/>
                    </a:solidFill>
                  </a:rPr>
                  <a:t>Body weight (gr)</a:t>
                </a:r>
              </a:p>
            </c:rich>
          </c:tx>
          <c:layout>
            <c:manualLayout>
              <c:xMode val="edge"/>
              <c:yMode val="edge"/>
              <c:x val="7.210269490961517E-2"/>
              <c:y val="0.44342190655562869"/>
            </c:manualLayout>
          </c:layout>
          <c:overlay val="0"/>
          <c:spPr>
            <a:solidFill>
              <a:schemeClr val="bg1"/>
            </a:solidFill>
            <a:ln>
              <a:solidFill>
                <a:schemeClr val="accent6">
                  <a:lumMod val="50000"/>
                </a:schemeClr>
              </a:solidFill>
            </a:ln>
          </c:spPr>
        </c:title>
        <c:numFmt formatCode="0" sourceLinked="1"/>
        <c:majorTickMark val="out"/>
        <c:minorTickMark val="none"/>
        <c:tickLblPos val="nextTo"/>
        <c:txPr>
          <a:bodyPr/>
          <a:lstStyle/>
          <a:p>
            <a:pPr>
              <a:defRPr>
                <a:solidFill>
                  <a:srgbClr val="000686"/>
                </a:solidFill>
              </a:defRPr>
            </a:pPr>
            <a:endParaRPr lang="en-US"/>
          </a:p>
        </c:txPr>
        <c:crossAx val="707197392"/>
        <c:crossesAt val="1"/>
        <c:crossBetween val="between"/>
        <c:majorUnit val="100"/>
        <c:minorUnit val="20"/>
      </c:valAx>
      <c:valAx>
        <c:axId val="707193584"/>
        <c:scaling>
          <c:orientation val="minMax"/>
          <c:max val="60"/>
        </c:scaling>
        <c:delete val="0"/>
        <c:axPos val="r"/>
        <c:title>
          <c:tx>
            <c:rich>
              <a:bodyPr/>
              <a:lstStyle/>
              <a:p>
                <a:pPr>
                  <a:defRPr>
                    <a:solidFill>
                      <a:srgbClr val="B7BF10"/>
                    </a:solidFill>
                  </a:defRPr>
                </a:pPr>
                <a:r>
                  <a:rPr lang="en-US">
                    <a:solidFill>
                      <a:srgbClr val="B7BF10"/>
                    </a:solidFill>
                  </a:rPr>
                  <a:t>Feed intake/h/d</a:t>
                </a:r>
                <a:r>
                  <a:rPr lang="en-US" baseline="0">
                    <a:solidFill>
                      <a:srgbClr val="B7BF10"/>
                    </a:solidFill>
                  </a:rPr>
                  <a:t> (gr)</a:t>
                </a:r>
                <a:endParaRPr lang="en-US">
                  <a:solidFill>
                    <a:srgbClr val="B7BF10"/>
                  </a:solidFill>
                </a:endParaRPr>
              </a:p>
            </c:rich>
          </c:tx>
          <c:layout>
            <c:manualLayout>
              <c:xMode val="edge"/>
              <c:yMode val="edge"/>
              <c:x val="0.92816309933089347"/>
              <c:y val="0.40499731481691592"/>
            </c:manualLayout>
          </c:layout>
          <c:overlay val="0"/>
          <c:spPr>
            <a:solidFill>
              <a:schemeClr val="bg1"/>
            </a:solidFill>
            <a:ln>
              <a:solidFill>
                <a:srgbClr val="B7BF10"/>
              </a:solidFill>
            </a:ln>
          </c:spPr>
        </c:title>
        <c:numFmt formatCode="0" sourceLinked="1"/>
        <c:majorTickMark val="out"/>
        <c:minorTickMark val="none"/>
        <c:tickLblPos val="nextTo"/>
        <c:crossAx val="707203920"/>
        <c:crosses val="max"/>
        <c:crossBetween val="between"/>
      </c:valAx>
      <c:catAx>
        <c:axId val="707203920"/>
        <c:scaling>
          <c:orientation val="minMax"/>
        </c:scaling>
        <c:delete val="1"/>
        <c:axPos val="b"/>
        <c:majorTickMark val="out"/>
        <c:minorTickMark val="none"/>
        <c:tickLblPos val="nextTo"/>
        <c:crossAx val="707193584"/>
        <c:crosses val="autoZero"/>
        <c:auto val="1"/>
        <c:lblAlgn val="ctr"/>
        <c:lblOffset val="100"/>
        <c:noMultiLvlLbl val="0"/>
      </c:catAx>
      <c:spPr>
        <a:ln>
          <a:solidFill>
            <a:srgbClr val="000686"/>
          </a:solidFill>
        </a:ln>
      </c:spPr>
    </c:plotArea>
    <c:legend>
      <c:legendPos val="r"/>
      <c:legendEntry>
        <c:idx val="2"/>
        <c:delete val="1"/>
      </c:legendEntry>
      <c:legendEntry>
        <c:idx val="3"/>
        <c:delete val="1"/>
      </c:legendEntry>
      <c:layout>
        <c:manualLayout>
          <c:xMode val="edge"/>
          <c:yMode val="edge"/>
          <c:x val="0.73935097616858403"/>
          <c:y val="0.56161907907933761"/>
          <c:w val="0.14831041366308084"/>
          <c:h val="0.13896571285937961"/>
        </c:manualLayout>
      </c:layout>
      <c:overlay val="0"/>
      <c:spPr>
        <a:solidFill>
          <a:schemeClr val="bg1"/>
        </a:solidFill>
        <a:ln>
          <a:solidFill>
            <a:schemeClr val="accent1"/>
          </a:solidFill>
        </a:ln>
      </c:spPr>
      <c:txPr>
        <a:bodyPr/>
        <a:lstStyle/>
        <a:p>
          <a:pPr>
            <a:defRPr>
              <a:solidFill>
                <a:srgbClr val="000686"/>
              </a:solidFill>
            </a:defRPr>
          </a:pPr>
          <a:endParaRPr lang="en-US"/>
        </a:p>
      </c:txPr>
    </c:legend>
    <c:plotVisOnly val="1"/>
    <c:dispBlanksAs val="span"/>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600">
                <a:solidFill>
                  <a:srgbClr val="000686"/>
                </a:solidFill>
              </a:defRPr>
            </a:pPr>
            <a:r>
              <a:rPr lang="en-US" sz="3600">
                <a:solidFill>
                  <a:srgbClr val="000686"/>
                </a:solidFill>
              </a:rPr>
              <a:t>Body weight</a:t>
            </a:r>
            <a:r>
              <a:rPr lang="en-US" sz="3600" baseline="0">
                <a:solidFill>
                  <a:srgbClr val="000686"/>
                </a:solidFill>
              </a:rPr>
              <a:t> -</a:t>
            </a:r>
            <a:r>
              <a:rPr lang="en-US" sz="3600">
                <a:solidFill>
                  <a:srgbClr val="000686"/>
                </a:solidFill>
              </a:rPr>
              <a:t> </a:t>
            </a:r>
            <a:r>
              <a:rPr lang="en-US" sz="3600">
                <a:solidFill>
                  <a:srgbClr val="B7BF10"/>
                </a:solidFill>
              </a:rPr>
              <a:t>Feed intake </a:t>
            </a:r>
            <a:r>
              <a:rPr lang="en-US" sz="1400">
                <a:solidFill>
                  <a:srgbClr val="000686"/>
                </a:solidFill>
              </a:rPr>
              <a:t>0-5 week</a:t>
            </a:r>
          </a:p>
        </c:rich>
      </c:tx>
      <c:layout>
        <c:manualLayout>
          <c:xMode val="edge"/>
          <c:yMode val="edge"/>
          <c:x val="0.15274925141399578"/>
          <c:y val="0"/>
        </c:manualLayout>
      </c:layout>
      <c:overlay val="0"/>
    </c:title>
    <c:autoTitleDeleted val="0"/>
    <c:plotArea>
      <c:layout>
        <c:manualLayout>
          <c:layoutTarget val="inner"/>
          <c:xMode val="edge"/>
          <c:yMode val="edge"/>
          <c:x val="5.9498063979626307E-2"/>
          <c:y val="0.12446012692217509"/>
          <c:w val="0.89349207972380074"/>
          <c:h val="0.81413873698064398"/>
        </c:manualLayout>
      </c:layout>
      <c:lineChart>
        <c:grouping val="standard"/>
        <c:varyColors val="0"/>
        <c:ser>
          <c:idx val="0"/>
          <c:order val="0"/>
          <c:tx>
            <c:v>STD Bodyweight</c:v>
          </c:tx>
          <c:spPr>
            <a:ln w="19050">
              <a:solidFill>
                <a:srgbClr val="00068F"/>
              </a:solidFill>
            </a:ln>
            <a:effectLst/>
          </c:spPr>
          <c:marker>
            <c:symbol val="none"/>
          </c:marker>
          <c:val>
            <c:numRef>
              <c:f>'Data per week'!$P$10:$P$14</c:f>
              <c:numCache>
                <c:formatCode>0</c:formatCode>
                <c:ptCount val="5"/>
                <c:pt idx="0">
                  <c:v>75</c:v>
                </c:pt>
                <c:pt idx="1">
                  <c:v>130</c:v>
                </c:pt>
                <c:pt idx="2">
                  <c:v>195</c:v>
                </c:pt>
                <c:pt idx="3">
                  <c:v>275</c:v>
                </c:pt>
                <c:pt idx="4">
                  <c:v>367</c:v>
                </c:pt>
              </c:numCache>
            </c:numRef>
          </c:val>
          <c:smooth val="0"/>
          <c:extLst xmlns:c16r2="http://schemas.microsoft.com/office/drawing/2015/06/chart">
            <c:ext xmlns:c16="http://schemas.microsoft.com/office/drawing/2014/chart" uri="{C3380CC4-5D6E-409C-BE32-E72D297353CC}">
              <c16:uniqueId val="{00000000-DE45-4784-B406-AEBAFB3721D3}"/>
            </c:ext>
          </c:extLst>
        </c:ser>
        <c:ser>
          <c:idx val="2"/>
          <c:order val="2"/>
          <c:spPr>
            <a:ln w="9525">
              <a:solidFill>
                <a:srgbClr val="00068F"/>
              </a:solidFill>
            </a:ln>
          </c:spPr>
          <c:marker>
            <c:symbol val="none"/>
          </c:marker>
          <c:val>
            <c:numRef>
              <c:f>'Data per week'!$O$10:$O$14</c:f>
              <c:numCache>
                <c:formatCode>0</c:formatCode>
                <c:ptCount val="5"/>
                <c:pt idx="0">
                  <c:v>72</c:v>
                </c:pt>
                <c:pt idx="1">
                  <c:v>125</c:v>
                </c:pt>
                <c:pt idx="2">
                  <c:v>188</c:v>
                </c:pt>
                <c:pt idx="3">
                  <c:v>265</c:v>
                </c:pt>
                <c:pt idx="4">
                  <c:v>354</c:v>
                </c:pt>
              </c:numCache>
            </c:numRef>
          </c:val>
          <c:smooth val="0"/>
          <c:extLst xmlns:c16r2="http://schemas.microsoft.com/office/drawing/2015/06/chart">
            <c:ext xmlns:c16="http://schemas.microsoft.com/office/drawing/2014/chart" uri="{C3380CC4-5D6E-409C-BE32-E72D297353CC}">
              <c16:uniqueId val="{00000001-DE45-4784-B406-AEBAFB3721D3}"/>
            </c:ext>
          </c:extLst>
        </c:ser>
        <c:ser>
          <c:idx val="3"/>
          <c:order val="3"/>
          <c:spPr>
            <a:ln w="9525">
              <a:solidFill>
                <a:srgbClr val="00068F"/>
              </a:solidFill>
            </a:ln>
          </c:spPr>
          <c:marker>
            <c:symbol val="none"/>
          </c:marker>
          <c:val>
            <c:numRef>
              <c:f>'Data per week'!$Q$10:$Q$14</c:f>
              <c:numCache>
                <c:formatCode>0</c:formatCode>
                <c:ptCount val="5"/>
                <c:pt idx="0">
                  <c:v>78</c:v>
                </c:pt>
                <c:pt idx="1">
                  <c:v>135</c:v>
                </c:pt>
                <c:pt idx="2">
                  <c:v>202</c:v>
                </c:pt>
                <c:pt idx="3">
                  <c:v>285</c:v>
                </c:pt>
                <c:pt idx="4">
                  <c:v>380</c:v>
                </c:pt>
              </c:numCache>
            </c:numRef>
          </c:val>
          <c:smooth val="0"/>
          <c:extLst xmlns:c16r2="http://schemas.microsoft.com/office/drawing/2015/06/chart">
            <c:ext xmlns:c16="http://schemas.microsoft.com/office/drawing/2014/chart" uri="{C3380CC4-5D6E-409C-BE32-E72D297353CC}">
              <c16:uniqueId val="{00000002-DE45-4784-B406-AEBAFB3721D3}"/>
            </c:ext>
          </c:extLst>
        </c:ser>
        <c:ser>
          <c:idx val="4"/>
          <c:order val="4"/>
          <c:tx>
            <c:v>ACT Bodyweight</c:v>
          </c:tx>
          <c:spPr>
            <a:ln w="44450">
              <a:solidFill>
                <a:schemeClr val="accent5">
                  <a:shade val="76000"/>
                </a:schemeClr>
              </a:solidFill>
              <a:prstDash val="sysDot"/>
            </a:ln>
          </c:spPr>
          <c:marker>
            <c:symbol val="none"/>
          </c:marker>
          <c:val>
            <c:numRef>
              <c:f>'Data per week'!$R$10:$R$14</c:f>
              <c:numCache>
                <c:formatCode>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4-DE45-4784-B406-AEBAFB3721D3}"/>
            </c:ext>
          </c:extLst>
        </c:ser>
        <c:dLbls>
          <c:showLegendKey val="0"/>
          <c:showVal val="0"/>
          <c:showCatName val="0"/>
          <c:showSerName val="0"/>
          <c:showPercent val="0"/>
          <c:showBubbleSize val="0"/>
        </c:dLbls>
        <c:marker val="1"/>
        <c:smooth val="0"/>
        <c:axId val="707190320"/>
        <c:axId val="707201200"/>
      </c:lineChart>
      <c:lineChart>
        <c:grouping val="standard"/>
        <c:varyColors val="0"/>
        <c:ser>
          <c:idx val="1"/>
          <c:order val="1"/>
          <c:tx>
            <c:v>STD Feed/p/d</c:v>
          </c:tx>
          <c:spPr>
            <a:ln w="19050">
              <a:solidFill>
                <a:srgbClr val="B7BF10"/>
              </a:solidFill>
              <a:prstDash val="solid"/>
            </a:ln>
          </c:spPr>
          <c:marker>
            <c:symbol val="none"/>
          </c:marker>
          <c:val>
            <c:numRef>
              <c:f>'Data per week'!$I$10:$I$14</c:f>
              <c:numCache>
                <c:formatCode>0</c:formatCode>
                <c:ptCount val="5"/>
                <c:pt idx="0">
                  <c:v>11</c:v>
                </c:pt>
                <c:pt idx="1">
                  <c:v>17</c:v>
                </c:pt>
                <c:pt idx="2">
                  <c:v>22</c:v>
                </c:pt>
                <c:pt idx="3">
                  <c:v>28</c:v>
                </c:pt>
                <c:pt idx="4">
                  <c:v>35</c:v>
                </c:pt>
              </c:numCache>
            </c:numRef>
          </c:val>
          <c:smooth val="0"/>
          <c:extLst xmlns:c16r2="http://schemas.microsoft.com/office/drawing/2015/06/chart">
            <c:ext xmlns:c16="http://schemas.microsoft.com/office/drawing/2014/chart" uri="{C3380CC4-5D6E-409C-BE32-E72D297353CC}">
              <c16:uniqueId val="{00000003-DE45-4784-B406-AEBAFB3721D3}"/>
            </c:ext>
          </c:extLst>
        </c:ser>
        <c:ser>
          <c:idx val="5"/>
          <c:order val="5"/>
          <c:tx>
            <c:v>ACT Feed/p/d</c:v>
          </c:tx>
          <c:spPr>
            <a:ln w="38100">
              <a:solidFill>
                <a:srgbClr val="B7BF10"/>
              </a:solidFill>
              <a:prstDash val="sysDash"/>
            </a:ln>
          </c:spPr>
          <c:marker>
            <c:symbol val="none"/>
          </c:marker>
          <c:val>
            <c:numRef>
              <c:f>'Data per week'!$J$10:$J$14</c:f>
              <c:numCache>
                <c:formatCode>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5-DE45-4784-B406-AEBAFB3721D3}"/>
            </c:ext>
          </c:extLst>
        </c:ser>
        <c:dLbls>
          <c:showLegendKey val="0"/>
          <c:showVal val="0"/>
          <c:showCatName val="0"/>
          <c:showSerName val="0"/>
          <c:showPercent val="0"/>
          <c:showBubbleSize val="0"/>
        </c:dLbls>
        <c:marker val="1"/>
        <c:smooth val="0"/>
        <c:axId val="707195760"/>
        <c:axId val="707200656"/>
      </c:lineChart>
      <c:catAx>
        <c:axId val="707190320"/>
        <c:scaling>
          <c:orientation val="minMax"/>
        </c:scaling>
        <c:delete val="0"/>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lumMod val="0"/>
                      <a:lumOff val="100000"/>
                    </a:schemeClr>
                  </a:gs>
                </a:gsLst>
                <a:lin ang="5400000" scaled="0"/>
              </a:gradFill>
            </a:ln>
          </c:spPr>
        </c:majorGridlines>
        <c:title>
          <c:tx>
            <c:rich>
              <a:bodyPr/>
              <a:lstStyle/>
              <a:p>
                <a:pPr>
                  <a:defRPr>
                    <a:solidFill>
                      <a:srgbClr val="000686"/>
                    </a:solidFill>
                  </a:defRPr>
                </a:pPr>
                <a:r>
                  <a:rPr lang="en-US">
                    <a:solidFill>
                      <a:srgbClr val="000686"/>
                    </a:solidFill>
                  </a:rPr>
                  <a:t>weeks</a:t>
                </a:r>
              </a:p>
            </c:rich>
          </c:tx>
          <c:layout>
            <c:manualLayout>
              <c:xMode val="edge"/>
              <c:yMode val="edge"/>
              <c:x val="0.46498234815718459"/>
              <c:y val="0.89778090418812917"/>
            </c:manualLayout>
          </c:layout>
          <c:overlay val="0"/>
          <c:spPr>
            <a:solidFill>
              <a:schemeClr val="bg1"/>
            </a:solidFill>
            <a:ln>
              <a:solidFill>
                <a:schemeClr val="accent6">
                  <a:lumMod val="50000"/>
                </a:schemeClr>
              </a:solidFill>
            </a:ln>
          </c:spPr>
        </c:title>
        <c:majorTickMark val="out"/>
        <c:minorTickMark val="none"/>
        <c:tickLblPos val="nextTo"/>
        <c:txPr>
          <a:bodyPr/>
          <a:lstStyle/>
          <a:p>
            <a:pPr>
              <a:defRPr>
                <a:solidFill>
                  <a:srgbClr val="000686"/>
                </a:solidFill>
              </a:defRPr>
            </a:pPr>
            <a:endParaRPr lang="en-US"/>
          </a:p>
        </c:txPr>
        <c:crossAx val="707201200"/>
        <c:crossesAt val="0"/>
        <c:auto val="1"/>
        <c:lblAlgn val="ctr"/>
        <c:lblOffset val="100"/>
        <c:noMultiLvlLbl val="0"/>
      </c:catAx>
      <c:valAx>
        <c:axId val="707201200"/>
        <c:scaling>
          <c:orientation val="minMax"/>
          <c:max val="500"/>
          <c:min val="0"/>
        </c:scaling>
        <c:delete val="0"/>
        <c:axPos val="l"/>
        <c:majorGridlines>
          <c:spPr>
            <a:ln>
              <a:gradFill>
                <a:gsLst>
                  <a:gs pos="49000">
                    <a:srgbClr val="616FBF"/>
                  </a:gs>
                  <a:gs pos="0">
                    <a:srgbClr val="000686">
                      <a:lumMod val="100000"/>
                    </a:srgbClr>
                  </a:gs>
                  <a:gs pos="62000">
                    <a:schemeClr val="accent6">
                      <a:lumMod val="50000"/>
                    </a:schemeClr>
                  </a:gs>
                  <a:gs pos="56000">
                    <a:schemeClr val="accent1">
                      <a:tint val="44500"/>
                      <a:satMod val="160000"/>
                    </a:schemeClr>
                  </a:gs>
                  <a:gs pos="100000">
                    <a:schemeClr val="accent6">
                      <a:lumMod val="75000"/>
                    </a:schemeClr>
                  </a:gs>
                </a:gsLst>
                <a:lin ang="5400000" scaled="0"/>
              </a:gradFill>
            </a:ln>
          </c:spPr>
        </c:majorGridlines>
        <c:minorGridlines>
          <c:spPr>
            <a:ln>
              <a:noFill/>
            </a:ln>
          </c:spPr>
        </c:minorGridlines>
        <c:title>
          <c:tx>
            <c:rich>
              <a:bodyPr/>
              <a:lstStyle/>
              <a:p>
                <a:pPr>
                  <a:defRPr>
                    <a:solidFill>
                      <a:srgbClr val="000686"/>
                    </a:solidFill>
                  </a:defRPr>
                </a:pPr>
                <a:r>
                  <a:rPr lang="en-US">
                    <a:solidFill>
                      <a:srgbClr val="000686"/>
                    </a:solidFill>
                  </a:rPr>
                  <a:t>Body weight (gr)</a:t>
                </a:r>
              </a:p>
            </c:rich>
          </c:tx>
          <c:layout>
            <c:manualLayout>
              <c:xMode val="edge"/>
              <c:yMode val="edge"/>
              <c:x val="7.210269490961517E-2"/>
              <c:y val="0.44342190655562869"/>
            </c:manualLayout>
          </c:layout>
          <c:overlay val="0"/>
          <c:spPr>
            <a:solidFill>
              <a:schemeClr val="bg1"/>
            </a:solidFill>
            <a:ln>
              <a:solidFill>
                <a:schemeClr val="accent6">
                  <a:lumMod val="50000"/>
                </a:schemeClr>
              </a:solidFill>
            </a:ln>
          </c:spPr>
        </c:title>
        <c:numFmt formatCode="0" sourceLinked="1"/>
        <c:majorTickMark val="out"/>
        <c:minorTickMark val="none"/>
        <c:tickLblPos val="nextTo"/>
        <c:txPr>
          <a:bodyPr/>
          <a:lstStyle/>
          <a:p>
            <a:pPr>
              <a:defRPr>
                <a:solidFill>
                  <a:srgbClr val="000686"/>
                </a:solidFill>
              </a:defRPr>
            </a:pPr>
            <a:endParaRPr lang="en-US"/>
          </a:p>
        </c:txPr>
        <c:crossAx val="707190320"/>
        <c:crossesAt val="1"/>
        <c:crossBetween val="between"/>
        <c:majorUnit val="100"/>
        <c:minorUnit val="20"/>
      </c:valAx>
      <c:valAx>
        <c:axId val="707200656"/>
        <c:scaling>
          <c:orientation val="minMax"/>
          <c:max val="40"/>
        </c:scaling>
        <c:delete val="0"/>
        <c:axPos val="r"/>
        <c:title>
          <c:tx>
            <c:rich>
              <a:bodyPr/>
              <a:lstStyle/>
              <a:p>
                <a:pPr>
                  <a:defRPr>
                    <a:solidFill>
                      <a:srgbClr val="B7BF10"/>
                    </a:solidFill>
                  </a:defRPr>
                </a:pPr>
                <a:r>
                  <a:rPr lang="en-US">
                    <a:solidFill>
                      <a:srgbClr val="B7BF10"/>
                    </a:solidFill>
                  </a:rPr>
                  <a:t>Feed intake/h/d</a:t>
                </a:r>
                <a:r>
                  <a:rPr lang="en-US" baseline="0">
                    <a:solidFill>
                      <a:srgbClr val="B7BF10"/>
                    </a:solidFill>
                  </a:rPr>
                  <a:t> (gr)</a:t>
                </a:r>
                <a:endParaRPr lang="en-US">
                  <a:solidFill>
                    <a:srgbClr val="B7BF10"/>
                  </a:solidFill>
                </a:endParaRPr>
              </a:p>
            </c:rich>
          </c:tx>
          <c:layout>
            <c:manualLayout>
              <c:xMode val="edge"/>
              <c:yMode val="edge"/>
              <c:x val="0.92816309933089347"/>
              <c:y val="0.40499731481691592"/>
            </c:manualLayout>
          </c:layout>
          <c:overlay val="0"/>
          <c:spPr>
            <a:solidFill>
              <a:schemeClr val="bg1"/>
            </a:solidFill>
            <a:ln>
              <a:solidFill>
                <a:srgbClr val="B7BF10"/>
              </a:solidFill>
            </a:ln>
          </c:spPr>
        </c:title>
        <c:numFmt formatCode="0" sourceLinked="1"/>
        <c:majorTickMark val="out"/>
        <c:minorTickMark val="none"/>
        <c:tickLblPos val="nextTo"/>
        <c:crossAx val="707195760"/>
        <c:crosses val="max"/>
        <c:crossBetween val="between"/>
      </c:valAx>
      <c:catAx>
        <c:axId val="707195760"/>
        <c:scaling>
          <c:orientation val="minMax"/>
        </c:scaling>
        <c:delete val="1"/>
        <c:axPos val="b"/>
        <c:majorTickMark val="out"/>
        <c:minorTickMark val="none"/>
        <c:tickLblPos val="nextTo"/>
        <c:crossAx val="707200656"/>
        <c:crosses val="autoZero"/>
        <c:auto val="1"/>
        <c:lblAlgn val="ctr"/>
        <c:lblOffset val="100"/>
        <c:noMultiLvlLbl val="0"/>
      </c:catAx>
      <c:spPr>
        <a:ln>
          <a:solidFill>
            <a:srgbClr val="000686"/>
          </a:solidFill>
        </a:ln>
      </c:spPr>
    </c:plotArea>
    <c:legend>
      <c:legendPos val="r"/>
      <c:legendEntry>
        <c:idx val="1"/>
        <c:delete val="1"/>
      </c:legendEntry>
      <c:legendEntry>
        <c:idx val="2"/>
        <c:delete val="1"/>
      </c:legendEntry>
      <c:layout>
        <c:manualLayout>
          <c:xMode val="edge"/>
          <c:yMode val="edge"/>
          <c:x val="0.73007122743267583"/>
          <c:y val="0.71105316329334667"/>
          <c:w val="0.14831041366308084"/>
          <c:h val="0.13896571285937961"/>
        </c:manualLayout>
      </c:layout>
      <c:overlay val="0"/>
      <c:spPr>
        <a:solidFill>
          <a:schemeClr val="bg1"/>
        </a:solidFill>
        <a:ln>
          <a:solidFill>
            <a:schemeClr val="accent1"/>
          </a:solidFill>
        </a:ln>
      </c:spPr>
      <c:txPr>
        <a:bodyPr/>
        <a:lstStyle/>
        <a:p>
          <a:pPr>
            <a:defRPr>
              <a:solidFill>
                <a:srgbClr val="000686"/>
              </a:solidFill>
            </a:defRPr>
          </a:pPr>
          <a:endParaRPr lang="en-US"/>
        </a:p>
      </c:txPr>
    </c:legend>
    <c:plotVisOnly val="1"/>
    <c:dispBlanksAs val="span"/>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767861352202127E-2"/>
          <c:y val="0.31302647540782524"/>
          <c:w val="0.86891482114563023"/>
          <c:h val="0.5806278077645376"/>
        </c:manualLayout>
      </c:layout>
      <c:lineChart>
        <c:grouping val="standard"/>
        <c:varyColors val="0"/>
        <c:ser>
          <c:idx val="0"/>
          <c:order val="0"/>
          <c:tx>
            <c:v>STD Uniformity-%</c:v>
          </c:tx>
          <c:spPr>
            <a:ln w="19050" cap="rnd">
              <a:solidFill>
                <a:schemeClr val="accent2"/>
              </a:solidFill>
              <a:round/>
            </a:ln>
            <a:effectLst/>
          </c:spPr>
          <c:marker>
            <c:symbol val="none"/>
          </c:marker>
          <c:val>
            <c:numRef>
              <c:f>'Data per week'!$S$10:$S$29</c:f>
              <c:numCache>
                <c:formatCode>0.0</c:formatCode>
                <c:ptCount val="20"/>
                <c:pt idx="0">
                  <c:v>0</c:v>
                </c:pt>
                <c:pt idx="1">
                  <c:v>0</c:v>
                </c:pt>
                <c:pt idx="2">
                  <c:v>0</c:v>
                </c:pt>
                <c:pt idx="3">
                  <c:v>60</c:v>
                </c:pt>
                <c:pt idx="4">
                  <c:v>65</c:v>
                </c:pt>
                <c:pt idx="5">
                  <c:v>70</c:v>
                </c:pt>
                <c:pt idx="6">
                  <c:v>73</c:v>
                </c:pt>
                <c:pt idx="7">
                  <c:v>77.5</c:v>
                </c:pt>
                <c:pt idx="8">
                  <c:v>79</c:v>
                </c:pt>
                <c:pt idx="9">
                  <c:v>81</c:v>
                </c:pt>
                <c:pt idx="10">
                  <c:v>82.5</c:v>
                </c:pt>
                <c:pt idx="11">
                  <c:v>83</c:v>
                </c:pt>
                <c:pt idx="12">
                  <c:v>84</c:v>
                </c:pt>
                <c:pt idx="13">
                  <c:v>85</c:v>
                </c:pt>
                <c:pt idx="14">
                  <c:v>86</c:v>
                </c:pt>
                <c:pt idx="15">
                  <c:v>87</c:v>
                </c:pt>
                <c:pt idx="16">
                  <c:v>87.5</c:v>
                </c:pt>
                <c:pt idx="17">
                  <c:v>87.5</c:v>
                </c:pt>
                <c:pt idx="18">
                  <c:v>87.5</c:v>
                </c:pt>
                <c:pt idx="19">
                  <c:v>87.5</c:v>
                </c:pt>
              </c:numCache>
            </c:numRef>
          </c:val>
          <c:smooth val="0"/>
          <c:extLst xmlns:c16r2="http://schemas.microsoft.com/office/drawing/2015/06/chart">
            <c:ext xmlns:c16="http://schemas.microsoft.com/office/drawing/2014/chart" uri="{C3380CC4-5D6E-409C-BE32-E72D297353CC}">
              <c16:uniqueId val="{00000001-8AC1-4BFC-9DAB-BA3859A2919B}"/>
            </c:ext>
          </c:extLst>
        </c:ser>
        <c:ser>
          <c:idx val="1"/>
          <c:order val="1"/>
          <c:tx>
            <c:v>ACT Uniformity-%</c:v>
          </c:tx>
          <c:spPr>
            <a:ln w="38100" cap="rnd">
              <a:solidFill>
                <a:schemeClr val="accent2"/>
              </a:solidFill>
              <a:prstDash val="sysDash"/>
              <a:round/>
            </a:ln>
            <a:effectLst/>
          </c:spPr>
          <c:marker>
            <c:symbol val="none"/>
          </c:marker>
          <c:val>
            <c:numRef>
              <c:f>'Data per week'!$T$10:$T$29</c:f>
              <c:numCache>
                <c:formatCode>0.0;\-0.0;;@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xmlns:c16r2="http://schemas.microsoft.com/office/drawing/2015/06/chart">
            <c:ext xmlns:c16="http://schemas.microsoft.com/office/drawing/2014/chart" uri="{C3380CC4-5D6E-409C-BE32-E72D297353CC}">
              <c16:uniqueId val="{00000002-8AC1-4BFC-9DAB-BA3859A2919B}"/>
            </c:ext>
          </c:extLst>
        </c:ser>
        <c:dLbls>
          <c:showLegendKey val="0"/>
          <c:showVal val="0"/>
          <c:showCatName val="0"/>
          <c:showSerName val="0"/>
          <c:showPercent val="0"/>
          <c:showBubbleSize val="0"/>
        </c:dLbls>
        <c:smooth val="0"/>
        <c:axId val="707190864"/>
        <c:axId val="707201744"/>
      </c:lineChart>
      <c:catAx>
        <c:axId val="707190864"/>
        <c:scaling>
          <c:orientation val="minMax"/>
        </c:scaling>
        <c:delete val="0"/>
        <c:axPos val="b"/>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crossAx val="707201744"/>
        <c:crosses val="autoZero"/>
        <c:auto val="1"/>
        <c:lblAlgn val="ctr"/>
        <c:lblOffset val="100"/>
        <c:noMultiLvlLbl val="0"/>
      </c:catAx>
      <c:valAx>
        <c:axId val="707201744"/>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crossAx val="707190864"/>
        <c:crosses val="autoZero"/>
        <c:crossBetween val="between"/>
      </c:valAx>
      <c:spPr>
        <a:noFill/>
        <a:ln>
          <a:noFill/>
        </a:ln>
        <a:effectLst/>
      </c:spPr>
    </c:plotArea>
    <c:legend>
      <c:legendPos val="r"/>
      <c:layout>
        <c:manualLayout>
          <c:xMode val="edge"/>
          <c:yMode val="edge"/>
          <c:x val="0.77797862711501253"/>
          <c:y val="0.8563107809436189"/>
          <c:w val="0.14629179621032068"/>
          <c:h val="0.11583061209303404"/>
        </c:manualLayout>
      </c:layout>
      <c:overlay val="0"/>
      <c:spPr>
        <a:solidFill>
          <a:schemeClr val="bg1"/>
        </a:solidFill>
        <a:ln>
          <a:solidFill>
            <a:schemeClr val="accent2"/>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936050212910562E-2"/>
          <c:y val="0.32892243422953166"/>
          <c:w val="0.86891482114563023"/>
          <c:h val="0.5806278077645376"/>
        </c:manualLayout>
      </c:layout>
      <c:lineChart>
        <c:grouping val="standard"/>
        <c:varyColors val="0"/>
        <c:ser>
          <c:idx val="0"/>
          <c:order val="0"/>
          <c:tx>
            <c:v>STD Uniformity-%</c:v>
          </c:tx>
          <c:spPr>
            <a:ln w="19050" cap="rnd">
              <a:solidFill>
                <a:schemeClr val="accent2"/>
              </a:solidFill>
              <a:round/>
            </a:ln>
            <a:effectLst/>
          </c:spPr>
          <c:marker>
            <c:symbol val="none"/>
          </c:marker>
          <c:val>
            <c:numRef>
              <c:f>'Data per week'!$S$10:$S$19</c:f>
              <c:numCache>
                <c:formatCode>0.0</c:formatCode>
                <c:ptCount val="10"/>
                <c:pt idx="0">
                  <c:v>0</c:v>
                </c:pt>
                <c:pt idx="1">
                  <c:v>0</c:v>
                </c:pt>
                <c:pt idx="2">
                  <c:v>0</c:v>
                </c:pt>
                <c:pt idx="3">
                  <c:v>60</c:v>
                </c:pt>
                <c:pt idx="4">
                  <c:v>65</c:v>
                </c:pt>
                <c:pt idx="5">
                  <c:v>70</c:v>
                </c:pt>
                <c:pt idx="6">
                  <c:v>73</c:v>
                </c:pt>
                <c:pt idx="7">
                  <c:v>77.5</c:v>
                </c:pt>
                <c:pt idx="8">
                  <c:v>79</c:v>
                </c:pt>
                <c:pt idx="9">
                  <c:v>81</c:v>
                </c:pt>
              </c:numCache>
            </c:numRef>
          </c:val>
          <c:smooth val="0"/>
          <c:extLst xmlns:c16r2="http://schemas.microsoft.com/office/drawing/2015/06/chart">
            <c:ext xmlns:c16="http://schemas.microsoft.com/office/drawing/2014/chart" uri="{C3380CC4-5D6E-409C-BE32-E72D297353CC}">
              <c16:uniqueId val="{00000000-CEC8-47B7-A77E-1614E6890189}"/>
            </c:ext>
          </c:extLst>
        </c:ser>
        <c:ser>
          <c:idx val="1"/>
          <c:order val="1"/>
          <c:tx>
            <c:v>ACT Uniformity-%</c:v>
          </c:tx>
          <c:spPr>
            <a:ln w="38100" cap="rnd">
              <a:solidFill>
                <a:schemeClr val="accent2"/>
              </a:solidFill>
              <a:prstDash val="sysDash"/>
              <a:round/>
            </a:ln>
            <a:effectLst/>
          </c:spPr>
          <c:marker>
            <c:symbol val="none"/>
          </c:marker>
          <c:val>
            <c:numRef>
              <c:f>'Data per week'!$T$10:$T$19</c:f>
              <c:numCache>
                <c:formatCode>0.0;\-0.0;;@</c:formatCode>
                <c:ptCount val="10"/>
                <c:pt idx="0">
                  <c:v>0</c:v>
                </c:pt>
                <c:pt idx="1">
                  <c:v>0</c:v>
                </c:pt>
                <c:pt idx="2">
                  <c:v>0</c:v>
                </c:pt>
                <c:pt idx="3">
                  <c:v>0</c:v>
                </c:pt>
                <c:pt idx="4">
                  <c:v>0</c:v>
                </c:pt>
                <c:pt idx="5">
                  <c:v>0</c:v>
                </c:pt>
                <c:pt idx="6">
                  <c:v>0</c:v>
                </c:pt>
                <c:pt idx="7">
                  <c:v>0</c:v>
                </c:pt>
                <c:pt idx="8">
                  <c:v>0</c:v>
                </c:pt>
                <c:pt idx="9">
                  <c:v>0</c:v>
                </c:pt>
              </c:numCache>
            </c:numRef>
          </c:val>
          <c:smooth val="0"/>
          <c:extLst xmlns:c16r2="http://schemas.microsoft.com/office/drawing/2015/06/chart">
            <c:ext xmlns:c16="http://schemas.microsoft.com/office/drawing/2014/chart" uri="{C3380CC4-5D6E-409C-BE32-E72D297353CC}">
              <c16:uniqueId val="{00000001-CEC8-47B7-A77E-1614E6890189}"/>
            </c:ext>
          </c:extLst>
        </c:ser>
        <c:dLbls>
          <c:showLegendKey val="0"/>
          <c:showVal val="0"/>
          <c:showCatName val="0"/>
          <c:showSerName val="0"/>
          <c:showPercent val="0"/>
          <c:showBubbleSize val="0"/>
        </c:dLbls>
        <c:smooth val="0"/>
        <c:axId val="707200112"/>
        <c:axId val="707194672"/>
      </c:lineChart>
      <c:catAx>
        <c:axId val="707200112"/>
        <c:scaling>
          <c:orientation val="minMax"/>
        </c:scaling>
        <c:delete val="0"/>
        <c:axPos val="b"/>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bg1"/>
                </a:solidFill>
                <a:latin typeface="+mn-lt"/>
                <a:ea typeface="+mn-ea"/>
                <a:cs typeface="+mn-cs"/>
              </a:defRPr>
            </a:pPr>
            <a:endParaRPr lang="en-US"/>
          </a:p>
        </c:txPr>
        <c:crossAx val="707194672"/>
        <c:crosses val="autoZero"/>
        <c:auto val="1"/>
        <c:lblAlgn val="ctr"/>
        <c:lblOffset val="100"/>
        <c:noMultiLvlLbl val="0"/>
      </c:catAx>
      <c:valAx>
        <c:axId val="707194672"/>
        <c:scaling>
          <c:orientation val="minMax"/>
        </c:scaling>
        <c:delete val="0"/>
        <c:axPos val="l"/>
        <c:majorGridlines>
          <c:spPr>
            <a:ln w="9525" cap="flat" cmpd="sng" algn="ctr">
              <a:no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2"/>
                </a:solidFill>
                <a:latin typeface="+mn-lt"/>
                <a:ea typeface="+mn-ea"/>
                <a:cs typeface="+mn-cs"/>
              </a:defRPr>
            </a:pPr>
            <a:endParaRPr lang="en-US"/>
          </a:p>
        </c:txPr>
        <c:crossAx val="707200112"/>
        <c:crosses val="autoZero"/>
        <c:crossBetween val="between"/>
      </c:valAx>
      <c:spPr>
        <a:noFill/>
        <a:ln>
          <a:noFill/>
        </a:ln>
        <a:effectLst/>
      </c:spPr>
    </c:plotArea>
    <c:legend>
      <c:legendPos val="r"/>
      <c:layout>
        <c:manualLayout>
          <c:xMode val="edge"/>
          <c:yMode val="edge"/>
          <c:x val="0.74176456590449114"/>
          <c:y val="0.87538594637028933"/>
          <c:w val="0.14629179621032068"/>
          <c:h val="0.11583061209303404"/>
        </c:manualLayout>
      </c:layout>
      <c:overlay val="0"/>
      <c:spPr>
        <a:solidFill>
          <a:schemeClr val="bg1"/>
        </a:solidFill>
        <a:ln>
          <a:solidFill>
            <a:schemeClr val="accent2"/>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span"/>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Pt>
            <c:idx val="1"/>
            <c:invertIfNegative val="0"/>
            <c:bubble3D val="0"/>
            <c:spPr>
              <a:solidFill>
                <a:srgbClr val="1D8F6B"/>
              </a:solidFill>
              <a:ln>
                <a:solidFill>
                  <a:srgbClr val="002060"/>
                </a:solidFill>
              </a:ln>
            </c:spPr>
            <c:extLst xmlns:c16r2="http://schemas.microsoft.com/office/drawing/2015/06/chart">
              <c:ext xmlns:c16="http://schemas.microsoft.com/office/drawing/2014/chart" uri="{C3380CC4-5D6E-409C-BE32-E72D297353CC}">
                <c16:uniqueId val="{00000001-320C-384E-945E-16BAFF2D03CA}"/>
              </c:ext>
            </c:extLst>
          </c:dPt>
          <c:dPt>
            <c:idx val="3"/>
            <c:invertIfNegative val="0"/>
            <c:bubble3D val="0"/>
            <c:spPr>
              <a:solidFill>
                <a:srgbClr val="1D8F6B"/>
              </a:solidFill>
              <a:ln>
                <a:solidFill>
                  <a:srgbClr val="002060"/>
                </a:solidFill>
              </a:ln>
            </c:spPr>
            <c:extLst xmlns:c16r2="http://schemas.microsoft.com/office/drawing/2015/06/chart">
              <c:ext xmlns:c16="http://schemas.microsoft.com/office/drawing/2014/chart" uri="{C3380CC4-5D6E-409C-BE32-E72D297353CC}">
                <c16:uniqueId val="{00000000-320C-384E-945E-16BAFF2D03CA}"/>
              </c:ext>
            </c:extLst>
          </c:dPt>
          <c:dPt>
            <c:idx val="8"/>
            <c:invertIfNegative val="0"/>
            <c:bubble3D val="0"/>
            <c:spPr>
              <a:solidFill>
                <a:srgbClr val="1D8F6B"/>
              </a:solidFill>
              <a:ln>
                <a:solidFill>
                  <a:srgbClr val="002060"/>
                </a:solidFill>
              </a:ln>
            </c:spPr>
            <c:extLst xmlns:c16r2="http://schemas.microsoft.com/office/drawing/2015/06/chart">
              <c:ext xmlns:c16="http://schemas.microsoft.com/office/drawing/2014/chart" uri="{C3380CC4-5D6E-409C-BE32-E72D297353CC}">
                <c16:uniqueId val="{00000002-320C-384E-945E-16BAFF2D03CA}"/>
              </c:ext>
            </c:extLst>
          </c:dPt>
          <c:dPt>
            <c:idx val="9"/>
            <c:invertIfNegative val="0"/>
            <c:bubble3D val="0"/>
            <c:spPr>
              <a:solidFill>
                <a:srgbClr val="1D8F6B"/>
              </a:solidFill>
              <a:ln>
                <a:solidFill>
                  <a:srgbClr val="002060"/>
                </a:solidFill>
              </a:ln>
            </c:spPr>
            <c:extLst xmlns:c16r2="http://schemas.microsoft.com/office/drawing/2015/06/chart">
              <c:ext xmlns:c16="http://schemas.microsoft.com/office/drawing/2014/chart" uri="{C3380CC4-5D6E-409C-BE32-E72D297353CC}">
                <c16:uniqueId val="{00000003-320C-384E-945E-16BAFF2D03CA}"/>
              </c:ext>
            </c:extLst>
          </c:dPt>
          <c:dPt>
            <c:idx val="10"/>
            <c:invertIfNegative val="0"/>
            <c:bubble3D val="0"/>
            <c:spPr>
              <a:solidFill>
                <a:srgbClr val="1D8F6B"/>
              </a:solidFill>
              <a:ln>
                <a:solidFill>
                  <a:srgbClr val="002060"/>
                </a:solidFill>
              </a:ln>
            </c:spPr>
            <c:extLst xmlns:c16r2="http://schemas.microsoft.com/office/drawing/2015/06/chart">
              <c:ext xmlns:c16="http://schemas.microsoft.com/office/drawing/2014/chart" uri="{C3380CC4-5D6E-409C-BE32-E72D297353CC}">
                <c16:uniqueId val="{00000004-320C-384E-945E-16BAFF2D03CA}"/>
              </c:ext>
            </c:extLst>
          </c:dPt>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Bodyweight!$G$35:$G$46</c:f>
              <c:strCache>
                <c:ptCount val="11"/>
                <c:pt idx="1">
                  <c:v>0–0</c:v>
                </c:pt>
                <c:pt idx="2">
                  <c:v>0–0</c:v>
                </c:pt>
                <c:pt idx="3">
                  <c:v>0–0</c:v>
                </c:pt>
                <c:pt idx="4">
                  <c:v>0–0</c:v>
                </c:pt>
                <c:pt idx="5">
                  <c:v>0–0</c:v>
                </c:pt>
                <c:pt idx="6">
                  <c:v>0–0</c:v>
                </c:pt>
                <c:pt idx="7">
                  <c:v>0–0</c:v>
                </c:pt>
                <c:pt idx="8">
                  <c:v>0–0</c:v>
                </c:pt>
                <c:pt idx="9">
                  <c:v>0–0</c:v>
                </c:pt>
                <c:pt idx="10">
                  <c:v>0–0</c:v>
                </c:pt>
              </c:strCache>
            </c:strRef>
          </c:cat>
          <c:val>
            <c:numRef>
              <c:f>Bodyweight!$H$35:$H$46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28D5-470B-A72C-E0C167EF9C20}"/>
            </c:ext>
          </c:extLst>
        </c:ser>
        <c:dLbls>
          <c:showLegendKey val="0"/>
          <c:showVal val="0"/>
          <c:showCatName val="0"/>
          <c:showSerName val="0"/>
          <c:showPercent val="0"/>
          <c:showBubbleSize val="0"/>
        </c:dLbls>
        <c:gapWidth val="36"/>
        <c:overlap val="6"/>
        <c:axId val="707192496"/>
        <c:axId val="707202288"/>
      </c:barChart>
      <c:scatterChart>
        <c:scatterStyle val="smoothMarker"/>
        <c:varyColors val="0"/>
        <c:ser>
          <c:idx val="1"/>
          <c:order val="0"/>
          <c:tx>
            <c:v>Normal distribution curve</c:v>
          </c:tx>
          <c:spPr>
            <a:ln>
              <a:solidFill>
                <a:srgbClr val="002060"/>
              </a:solidFill>
            </a:ln>
          </c:spPr>
          <c:marker>
            <c:symbol val="none"/>
          </c:marker>
          <c:yVal>
            <c:numRef>
              <c:f>Bodyweight!$G$21:$G$31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28D5-470B-A72C-E0C167EF9C20}"/>
            </c:ext>
          </c:extLst>
        </c:ser>
        <c:dLbls>
          <c:showLegendKey val="0"/>
          <c:showVal val="0"/>
          <c:showCatName val="0"/>
          <c:showSerName val="0"/>
          <c:showPercent val="0"/>
          <c:showBubbleSize val="0"/>
        </c:dLbls>
        <c:axId val="707191952"/>
        <c:axId val="707193040"/>
      </c:scatterChart>
      <c:catAx>
        <c:axId val="707192496"/>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07202288"/>
        <c:crosses val="autoZero"/>
        <c:auto val="0"/>
        <c:lblAlgn val="ctr"/>
        <c:lblOffset val="100"/>
        <c:noMultiLvlLbl val="0"/>
      </c:catAx>
      <c:valAx>
        <c:axId val="707202288"/>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07192496"/>
        <c:crosses val="autoZero"/>
        <c:crossBetween val="midCat"/>
      </c:valAx>
      <c:valAx>
        <c:axId val="707193040"/>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07191952"/>
        <c:crosses val="max"/>
        <c:crossBetween val="midCat"/>
      </c:valAx>
      <c:valAx>
        <c:axId val="707191952"/>
        <c:scaling>
          <c:orientation val="minMax"/>
        </c:scaling>
        <c:delete val="1"/>
        <c:axPos val="b"/>
        <c:numFmt formatCode="0.000" sourceLinked="1"/>
        <c:majorTickMark val="out"/>
        <c:minorTickMark val="none"/>
        <c:tickLblPos val="none"/>
        <c:crossAx val="707193040"/>
        <c:crosses val="autoZero"/>
        <c:crossBetween val="midCat"/>
      </c:valAx>
    </c:plotArea>
    <c:legend>
      <c:legendPos val="r"/>
      <c:layout>
        <c:manualLayout>
          <c:xMode val="edge"/>
          <c:yMode val="edge"/>
          <c:x val="0.58984873159511764"/>
          <c:y val="2.0426452093603438E-3"/>
          <c:w val="0.40772045285384106"/>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16766014898988"/>
          <c:y val="0.11816917324008724"/>
          <c:w val="0.80289481997234835"/>
          <c:h val="0.56972808258828067"/>
        </c:manualLayout>
      </c:layout>
      <c:barChart>
        <c:barDir val="col"/>
        <c:grouping val="clustered"/>
        <c:varyColors val="0"/>
        <c:ser>
          <c:idx val="0"/>
          <c:order val="1"/>
          <c:tx>
            <c:v>Number of birds</c:v>
          </c:tx>
          <c:spPr>
            <a:solidFill>
              <a:srgbClr val="B7BF10"/>
            </a:solidFill>
            <a:ln>
              <a:solidFill>
                <a:srgbClr val="002060"/>
              </a:solidFill>
            </a:ln>
          </c:spPr>
          <c:invertIfNegative val="0"/>
          <c:dLbls>
            <c:spPr>
              <a:noFill/>
              <a:ln>
                <a:noFill/>
              </a:ln>
              <a:effectLst/>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Bodyweight!$O$35:$O$46</c:f>
              <c:strCache>
                <c:ptCount val="11"/>
                <c:pt idx="1">
                  <c:v>0–0</c:v>
                </c:pt>
                <c:pt idx="2">
                  <c:v>0–0</c:v>
                </c:pt>
                <c:pt idx="3">
                  <c:v>0–0</c:v>
                </c:pt>
                <c:pt idx="4">
                  <c:v>0–0</c:v>
                </c:pt>
                <c:pt idx="5">
                  <c:v>0–0</c:v>
                </c:pt>
                <c:pt idx="6">
                  <c:v>0–0</c:v>
                </c:pt>
                <c:pt idx="7">
                  <c:v>0–0</c:v>
                </c:pt>
                <c:pt idx="8">
                  <c:v>0–0</c:v>
                </c:pt>
                <c:pt idx="9">
                  <c:v>0–0</c:v>
                </c:pt>
                <c:pt idx="10">
                  <c:v>0–0</c:v>
                </c:pt>
              </c:strCache>
            </c:strRef>
          </c:cat>
          <c:val>
            <c:numRef>
              <c:f>Bodyweight!$P$35:$P$46</c:f>
              <c:numCache>
                <c:formatCode>0</c:formatCode>
                <c:ptCount val="12"/>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402F-47F6-BBC9-670F7A738E30}"/>
            </c:ext>
          </c:extLst>
        </c:ser>
        <c:dLbls>
          <c:showLegendKey val="0"/>
          <c:showVal val="0"/>
          <c:showCatName val="0"/>
          <c:showSerName val="0"/>
          <c:showPercent val="0"/>
          <c:showBubbleSize val="0"/>
        </c:dLbls>
        <c:gapWidth val="36"/>
        <c:overlap val="6"/>
        <c:axId val="707195216"/>
        <c:axId val="707196304"/>
      </c:barChart>
      <c:scatterChart>
        <c:scatterStyle val="smoothMarker"/>
        <c:varyColors val="0"/>
        <c:ser>
          <c:idx val="1"/>
          <c:order val="0"/>
          <c:tx>
            <c:v>Normal distribution curve</c:v>
          </c:tx>
          <c:spPr>
            <a:ln>
              <a:solidFill>
                <a:srgbClr val="002060"/>
              </a:solidFill>
            </a:ln>
          </c:spPr>
          <c:marker>
            <c:symbol val="none"/>
          </c:marker>
          <c:yVal>
            <c:numRef>
              <c:f>Bodyweight!$O$21:$O$31</c:f>
              <c:numCache>
                <c:formatCode>0.000</c:formatCode>
                <c:ptCount val="11"/>
                <c:pt idx="0">
                  <c:v>0</c:v>
                </c:pt>
                <c:pt idx="1">
                  <c:v>0</c:v>
                </c:pt>
                <c:pt idx="2">
                  <c:v>0</c:v>
                </c:pt>
                <c:pt idx="3">
                  <c:v>0</c:v>
                </c:pt>
                <c:pt idx="4">
                  <c:v>0</c:v>
                </c:pt>
                <c:pt idx="5">
                  <c:v>0</c:v>
                </c:pt>
                <c:pt idx="6">
                  <c:v>0</c:v>
                </c:pt>
                <c:pt idx="7">
                  <c:v>0</c:v>
                </c:pt>
                <c:pt idx="8">
                  <c:v>0</c:v>
                </c:pt>
                <c:pt idx="9">
                  <c:v>0</c:v>
                </c:pt>
                <c:pt idx="10">
                  <c:v>0</c:v>
                </c:pt>
              </c:numCache>
            </c:numRef>
          </c:yVal>
          <c:smooth val="1"/>
          <c:extLst xmlns:c16r2="http://schemas.microsoft.com/office/drawing/2015/06/chart">
            <c:ext xmlns:c16="http://schemas.microsoft.com/office/drawing/2014/chart" uri="{C3380CC4-5D6E-409C-BE32-E72D297353CC}">
              <c16:uniqueId val="{00000001-402F-47F6-BBC9-670F7A738E30}"/>
            </c:ext>
          </c:extLst>
        </c:ser>
        <c:dLbls>
          <c:showLegendKey val="0"/>
          <c:showVal val="0"/>
          <c:showCatName val="0"/>
          <c:showSerName val="0"/>
          <c:showPercent val="0"/>
          <c:showBubbleSize val="0"/>
        </c:dLbls>
        <c:axId val="707196848"/>
        <c:axId val="707189776"/>
      </c:scatterChart>
      <c:catAx>
        <c:axId val="707195216"/>
        <c:scaling>
          <c:orientation val="minMax"/>
        </c:scaling>
        <c:delete val="0"/>
        <c:axPos val="b"/>
        <c:title>
          <c:tx>
            <c:rich>
              <a:bodyPr/>
              <a:lstStyle/>
              <a:p>
                <a:pPr>
                  <a:defRPr sz="1200"/>
                </a:pPr>
                <a:r>
                  <a:rPr lang="en-US" sz="1200"/>
                  <a:t>Body weight range</a:t>
                </a:r>
              </a:p>
            </c:rich>
          </c:tx>
          <c:layout>
            <c:manualLayout>
              <c:xMode val="edge"/>
              <c:yMode val="edge"/>
              <c:x val="0.41707515684775653"/>
              <c:y val="0.90115740691520463"/>
            </c:manualLayout>
          </c:layout>
          <c:overlay val="0"/>
        </c:title>
        <c:numFmt formatCode="#,##0.0" sourceLinked="0"/>
        <c:majorTickMark val="out"/>
        <c:minorTickMark val="none"/>
        <c:tickLblPos val="nextTo"/>
        <c:txPr>
          <a:bodyPr rot="-5400000" vert="horz"/>
          <a:lstStyle/>
          <a:p>
            <a:pPr>
              <a:defRPr sz="800"/>
            </a:pPr>
            <a:endParaRPr lang="en-US"/>
          </a:p>
        </c:txPr>
        <c:crossAx val="707196304"/>
        <c:crosses val="autoZero"/>
        <c:auto val="0"/>
        <c:lblAlgn val="ctr"/>
        <c:lblOffset val="100"/>
        <c:noMultiLvlLbl val="0"/>
      </c:catAx>
      <c:valAx>
        <c:axId val="707196304"/>
        <c:scaling>
          <c:orientation val="minMax"/>
        </c:scaling>
        <c:delete val="0"/>
        <c:axPos val="l"/>
        <c:title>
          <c:tx>
            <c:rich>
              <a:bodyPr rot="-5400000" vert="horz"/>
              <a:lstStyle/>
              <a:p>
                <a:pPr>
                  <a:defRPr sz="1200"/>
                </a:pPr>
                <a:r>
                  <a:rPr lang="en-US" sz="1200"/>
                  <a:t>Number of birds</a:t>
                </a:r>
              </a:p>
            </c:rich>
          </c:tx>
          <c:layout/>
          <c:overlay val="0"/>
        </c:title>
        <c:numFmt formatCode="0" sourceLinked="1"/>
        <c:majorTickMark val="cross"/>
        <c:minorTickMark val="out"/>
        <c:tickLblPos val="nextTo"/>
        <c:txPr>
          <a:bodyPr/>
          <a:lstStyle/>
          <a:p>
            <a:pPr>
              <a:defRPr sz="900"/>
            </a:pPr>
            <a:endParaRPr lang="en-US"/>
          </a:p>
        </c:txPr>
        <c:crossAx val="707195216"/>
        <c:crosses val="autoZero"/>
        <c:crossBetween val="midCat"/>
      </c:valAx>
      <c:valAx>
        <c:axId val="707189776"/>
        <c:scaling>
          <c:orientation val="minMax"/>
        </c:scaling>
        <c:delete val="0"/>
        <c:axPos val="r"/>
        <c:numFmt formatCode="0.0" sourceLinked="0"/>
        <c:majorTickMark val="out"/>
        <c:minorTickMark val="none"/>
        <c:tickLblPos val="nextTo"/>
        <c:spPr>
          <a:ln>
            <a:noFill/>
          </a:ln>
        </c:spPr>
        <c:txPr>
          <a:bodyPr/>
          <a:lstStyle/>
          <a:p>
            <a:pPr>
              <a:defRPr>
                <a:solidFill>
                  <a:schemeClr val="bg1"/>
                </a:solidFill>
              </a:defRPr>
            </a:pPr>
            <a:endParaRPr lang="en-US"/>
          </a:p>
        </c:txPr>
        <c:crossAx val="707196848"/>
        <c:crosses val="max"/>
        <c:crossBetween val="midCat"/>
      </c:valAx>
      <c:valAx>
        <c:axId val="707196848"/>
        <c:scaling>
          <c:orientation val="minMax"/>
        </c:scaling>
        <c:delete val="1"/>
        <c:axPos val="b"/>
        <c:numFmt formatCode="0.000" sourceLinked="1"/>
        <c:majorTickMark val="out"/>
        <c:minorTickMark val="none"/>
        <c:tickLblPos val="none"/>
        <c:crossAx val="707189776"/>
        <c:crosses val="autoZero"/>
        <c:crossBetween val="midCat"/>
      </c:valAx>
    </c:plotArea>
    <c:legend>
      <c:legendPos val="r"/>
      <c:layout>
        <c:manualLayout>
          <c:xMode val="edge"/>
          <c:yMode val="edge"/>
          <c:x val="0.58700567197630016"/>
          <c:y val="2.0426452093603438E-3"/>
          <c:w val="0.41056328916423751"/>
          <c:h val="0.10285819262047209"/>
        </c:manualLayout>
      </c:layout>
      <c:overlay val="0"/>
      <c:spPr>
        <a:ln>
          <a:noFill/>
        </a:ln>
      </c:spPr>
      <c:txPr>
        <a:bodyPr/>
        <a:lstStyle/>
        <a:p>
          <a:pPr>
            <a:defRPr sz="1000"/>
          </a:pPr>
          <a:endParaRPr lang="en-US"/>
        </a:p>
      </c:txPr>
    </c:legend>
    <c:plotVisOnly val="1"/>
    <c:dispBlanksAs val="gap"/>
    <c:showDLblsOverMax val="0"/>
  </c:chart>
  <c:txPr>
    <a:bodyPr/>
    <a:lstStyle/>
    <a:p>
      <a:pPr>
        <a:defRPr sz="1100"/>
      </a:pPr>
      <a:endParaRPr lang="en-US"/>
    </a:p>
  </c:txPr>
  <c:printSettings>
    <c:headerFooter/>
    <c:pageMargins b="0.75000000000000078" l="0.70000000000000062" r="0.70000000000000062" t="0.75000000000000078"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3" Type="http://schemas.openxmlformats.org/officeDocument/2006/relationships/chart" Target="../charts/chart9.xml"/><Relationship Id="rId21" Type="http://schemas.openxmlformats.org/officeDocument/2006/relationships/chart" Target="../charts/chart27.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 Type="http://schemas.openxmlformats.org/officeDocument/2006/relationships/image" Target="../media/image4.png"/><Relationship Id="rId16" Type="http://schemas.openxmlformats.org/officeDocument/2006/relationships/chart" Target="../charts/chart22.xml"/><Relationship Id="rId20" Type="http://schemas.openxmlformats.org/officeDocument/2006/relationships/chart" Target="../charts/chart26.xml"/><Relationship Id="rId1" Type="http://schemas.openxmlformats.org/officeDocument/2006/relationships/chart" Target="../charts/chart8.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5" Type="http://schemas.openxmlformats.org/officeDocument/2006/relationships/chart" Target="../charts/chart21.xml"/><Relationship Id="rId10" Type="http://schemas.openxmlformats.org/officeDocument/2006/relationships/chart" Target="../charts/chart16.xml"/><Relationship Id="rId19" Type="http://schemas.openxmlformats.org/officeDocument/2006/relationships/chart" Target="../charts/chart25.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188152</xdr:colOff>
      <xdr:row>2</xdr:row>
      <xdr:rowOff>86234</xdr:rowOff>
    </xdr:from>
    <xdr:to>
      <xdr:col>22</xdr:col>
      <xdr:colOff>188141</xdr:colOff>
      <xdr:row>4</xdr:row>
      <xdr:rowOff>305739</xdr:rowOff>
    </xdr:to>
    <xdr:pic>
      <xdr:nvPicPr>
        <xdr:cNvPr id="3" name="Picture 2">
          <a:extLst>
            <a:ext uri="{FF2B5EF4-FFF2-40B4-BE49-F238E27FC236}">
              <a16:creationId xmlns="" xmlns:a16="http://schemas.microsoft.com/office/drawing/2014/main" id="{F7D73C3A-344D-6542-8314-697819D766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152" y="556604"/>
          <a:ext cx="13483940" cy="783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124101</xdr:rowOff>
    </xdr:from>
    <xdr:to>
      <xdr:col>20</xdr:col>
      <xdr:colOff>674196</xdr:colOff>
      <xdr:row>5</xdr:row>
      <xdr:rowOff>33323</xdr:rowOff>
    </xdr:to>
    <xdr:pic>
      <xdr:nvPicPr>
        <xdr:cNvPr id="3" name="Picture 2">
          <a:extLst>
            <a:ext uri="{FF2B5EF4-FFF2-40B4-BE49-F238E27FC236}">
              <a16:creationId xmlns="" xmlns:a16="http://schemas.microsoft.com/office/drawing/2014/main" id="{31604886-7501-264D-A28A-3B45FC7E4E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2222" y="531755"/>
          <a:ext cx="13938641" cy="6618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419294</xdr:colOff>
      <xdr:row>160</xdr:row>
      <xdr:rowOff>46653</xdr:rowOff>
    </xdr:from>
    <xdr:to>
      <xdr:col>28</xdr:col>
      <xdr:colOff>181169</xdr:colOff>
      <xdr:row>190</xdr:row>
      <xdr:rowOff>164257</xdr:rowOff>
    </xdr:to>
    <xdr:graphicFrame macro="">
      <xdr:nvGraphicFramePr>
        <xdr:cNvPr id="5" name="Chart 1">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590356</xdr:colOff>
      <xdr:row>160</xdr:row>
      <xdr:rowOff>37127</xdr:rowOff>
    </xdr:from>
    <xdr:to>
      <xdr:col>14</xdr:col>
      <xdr:colOff>352231</xdr:colOff>
      <xdr:row>190</xdr:row>
      <xdr:rowOff>154731</xdr:rowOff>
    </xdr:to>
    <xdr:graphicFrame macro="">
      <xdr:nvGraphicFramePr>
        <xdr:cNvPr id="11" name="Chart 1">
          <a:extLst>
            <a:ext uri="{FF2B5EF4-FFF2-40B4-BE49-F238E27FC236}">
              <a16:creationId xmlns=""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262684</xdr:colOff>
      <xdr:row>85</xdr:row>
      <xdr:rowOff>38877</xdr:rowOff>
    </xdr:from>
    <xdr:to>
      <xdr:col>18</xdr:col>
      <xdr:colOff>391498</xdr:colOff>
      <xdr:row>125</xdr:row>
      <xdr:rowOff>40043</xdr:rowOff>
    </xdr:to>
    <xdr:graphicFrame macro="">
      <xdr:nvGraphicFramePr>
        <xdr:cNvPr id="13" name="Chart 12">
          <a:extLst>
            <a:ext uri="{FF2B5EF4-FFF2-40B4-BE49-F238E27FC236}">
              <a16:creationId xmlns=""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602602</xdr:colOff>
      <xdr:row>42</xdr:row>
      <xdr:rowOff>136072</xdr:rowOff>
    </xdr:from>
    <xdr:to>
      <xdr:col>18</xdr:col>
      <xdr:colOff>401216</xdr:colOff>
      <xdr:row>82</xdr:row>
      <xdr:rowOff>137238</xdr:rowOff>
    </xdr:to>
    <xdr:graphicFrame macro="">
      <xdr:nvGraphicFramePr>
        <xdr:cNvPr id="7" name="Chart 6">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1</xdr:row>
      <xdr:rowOff>0</xdr:rowOff>
    </xdr:from>
    <xdr:to>
      <xdr:col>18</xdr:col>
      <xdr:colOff>410935</xdr:colOff>
      <xdr:row>41</xdr:row>
      <xdr:rowOff>1167</xdr:rowOff>
    </xdr:to>
    <xdr:graphicFrame macro="">
      <xdr:nvGraphicFramePr>
        <xdr:cNvPr id="9" name="Chart 8">
          <a:extLst>
            <a:ext uri="{FF2B5EF4-FFF2-40B4-BE49-F238E27FC236}">
              <a16:creationId xmlns=""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571501</xdr:colOff>
      <xdr:row>82</xdr:row>
      <xdr:rowOff>86592</xdr:rowOff>
    </xdr:from>
    <xdr:to>
      <xdr:col>18</xdr:col>
      <xdr:colOff>393968</xdr:colOff>
      <xdr:row>107</xdr:row>
      <xdr:rowOff>112568</xdr:rowOff>
    </xdr:to>
    <xdr:graphicFrame macro="">
      <xdr:nvGraphicFramePr>
        <xdr:cNvPr id="2" name="Chart 1">
          <a:extLst>
            <a:ext uri="{FF2B5EF4-FFF2-40B4-BE49-F238E27FC236}">
              <a16:creationId xmlns=""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571501</xdr:colOff>
      <xdr:row>40</xdr:row>
      <xdr:rowOff>10583</xdr:rowOff>
    </xdr:from>
    <xdr:to>
      <xdr:col>18</xdr:col>
      <xdr:colOff>393968</xdr:colOff>
      <xdr:row>65</xdr:row>
      <xdr:rowOff>36559</xdr:rowOff>
    </xdr:to>
    <xdr:graphicFrame macro="">
      <xdr:nvGraphicFramePr>
        <xdr:cNvPr id="10" name="Chart 9">
          <a:extLst>
            <a:ext uri="{FF2B5EF4-FFF2-40B4-BE49-F238E27FC236}">
              <a16:creationId xmlns=""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42012</xdr:colOff>
      <xdr:row>43</xdr:row>
      <xdr:rowOff>74084</xdr:rowOff>
    </xdr:from>
    <xdr:to>
      <xdr:col>18</xdr:col>
      <xdr:colOff>192752</xdr:colOff>
      <xdr:row>46</xdr:row>
      <xdr:rowOff>23520</xdr:rowOff>
    </xdr:to>
    <xdr:pic>
      <xdr:nvPicPr>
        <xdr:cNvPr id="4" name="Picture 3">
          <a:extLst>
            <a:ext uri="{FF2B5EF4-FFF2-40B4-BE49-F238E27FC236}">
              <a16:creationId xmlns="" xmlns:a16="http://schemas.microsoft.com/office/drawing/2014/main" id="{00000000-0008-0000-0200-000004000000}"/>
            </a:ext>
          </a:extLst>
        </xdr:cNvPr>
        <xdr:cNvPicPr>
          <a:picLocks noChangeAspect="1"/>
        </xdr:cNvPicPr>
      </xdr:nvPicPr>
      <xdr:blipFill>
        <a:blip xmlns:r="http://schemas.openxmlformats.org/officeDocument/2006/relationships" r:embed="rId8"/>
        <a:stretch>
          <a:fillRect/>
        </a:stretch>
      </xdr:blipFill>
      <xdr:spPr>
        <a:xfrm>
          <a:off x="9284790" y="7074763"/>
          <a:ext cx="2079258" cy="419806"/>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0.01849</cdr:x>
      <cdr:y>0.87752</cdr:y>
    </cdr:from>
    <cdr:to>
      <cdr:x>0.05458</cdr:x>
      <cdr:y>0.95245</cdr:y>
    </cdr:to>
    <cdr:sp macro="" textlink="">
      <cdr:nvSpPr>
        <cdr:cNvPr id="2" name="TextBox 1"/>
        <cdr:cNvSpPr txBox="1"/>
      </cdr:nvSpPr>
      <cdr:spPr>
        <a:xfrm xmlns:a="http://schemas.openxmlformats.org/drawingml/2006/main">
          <a:off x="200025" y="5800725"/>
          <a:ext cx="390525"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0.0041</cdr:x>
      <cdr:y>0.008</cdr:y>
    </cdr:from>
    <cdr:to>
      <cdr:x>0.09201</cdr:x>
      <cdr:y>0.09373</cdr:y>
    </cdr:to>
    <cdr:pic>
      <cdr:nvPicPr>
        <cdr:cNvPr id="3" name="LogoTrouw">
          <a:extLst xmlns:a="http://schemas.openxmlformats.org/drawingml/2006/main">
            <a:ext uri="{FF2B5EF4-FFF2-40B4-BE49-F238E27FC236}">
              <a16:creationId xmlns="" xmlns:a16="http://schemas.microsoft.com/office/drawing/2014/main" id="{DB49A078-B776-774A-99FF-1468435F815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0800" y="50800"/>
          <a:ext cx="1089034" cy="544517"/>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0.01849</cdr:x>
      <cdr:y>0.87752</cdr:y>
    </cdr:from>
    <cdr:to>
      <cdr:x>0.05458</cdr:x>
      <cdr:y>0.95245</cdr:y>
    </cdr:to>
    <cdr:sp macro="" textlink="">
      <cdr:nvSpPr>
        <cdr:cNvPr id="2" name="TextBox 1"/>
        <cdr:cNvSpPr txBox="1"/>
      </cdr:nvSpPr>
      <cdr:spPr>
        <a:xfrm xmlns:a="http://schemas.openxmlformats.org/drawingml/2006/main">
          <a:off x="200025" y="5800725"/>
          <a:ext cx="390525"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0.01834</cdr:x>
      <cdr:y>0.008</cdr:y>
    </cdr:from>
    <cdr:to>
      <cdr:x>0.10625</cdr:x>
      <cdr:y>0.09373</cdr:y>
    </cdr:to>
    <cdr:pic>
      <cdr:nvPicPr>
        <cdr:cNvPr id="3" name="LogoTrouw">
          <a:extLst xmlns:a="http://schemas.openxmlformats.org/drawingml/2006/main">
            <a:ext uri="{FF2B5EF4-FFF2-40B4-BE49-F238E27FC236}">
              <a16:creationId xmlns="" xmlns:a16="http://schemas.microsoft.com/office/drawing/2014/main" id="{DB49A078-B776-774A-99FF-1468435F815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27189" y="50800"/>
          <a:ext cx="1089034" cy="544517"/>
        </a:xfrm>
        <a:prstGeom xmlns:a="http://schemas.openxmlformats.org/drawingml/2006/main" prst="rect">
          <a:avLst/>
        </a:prstGeom>
      </cdr:spPr>
    </cdr:pic>
  </cdr:relSizeAnchor>
</c:userShapes>
</file>

<file path=xl/drawings/drawing6.xml><?xml version="1.0" encoding="utf-8"?>
<c:userShapes xmlns:c="http://schemas.openxmlformats.org/drawingml/2006/chart">
  <cdr:relSizeAnchor xmlns:cdr="http://schemas.openxmlformats.org/drawingml/2006/chartDrawing">
    <cdr:from>
      <cdr:x>0.01849</cdr:x>
      <cdr:y>0.87752</cdr:y>
    </cdr:from>
    <cdr:to>
      <cdr:x>0.05458</cdr:x>
      <cdr:y>0.95245</cdr:y>
    </cdr:to>
    <cdr:sp macro="" textlink="">
      <cdr:nvSpPr>
        <cdr:cNvPr id="2" name="TextBox 1"/>
        <cdr:cNvSpPr txBox="1"/>
      </cdr:nvSpPr>
      <cdr:spPr>
        <a:xfrm xmlns:a="http://schemas.openxmlformats.org/drawingml/2006/main">
          <a:off x="200025" y="5800725"/>
          <a:ext cx="390525"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       </a:t>
          </a:r>
        </a:p>
      </cdr:txBody>
    </cdr:sp>
  </cdr:relSizeAnchor>
  <cdr:relSizeAnchor xmlns:cdr="http://schemas.openxmlformats.org/drawingml/2006/chartDrawing">
    <cdr:from>
      <cdr:x>0.77709</cdr:x>
      <cdr:y>0.01921</cdr:y>
    </cdr:from>
    <cdr:to>
      <cdr:x>0.9791</cdr:x>
      <cdr:y>0.09157</cdr:y>
    </cdr:to>
    <cdr:pic>
      <cdr:nvPicPr>
        <cdr:cNvPr id="3" name="LogoTrouw">
          <a:extLst xmlns:a="http://schemas.openxmlformats.org/drawingml/2006/main">
            <a:ext uri="{FF2B5EF4-FFF2-40B4-BE49-F238E27FC236}">
              <a16:creationId xmlns="" xmlns:a16="http://schemas.microsoft.com/office/drawing/2014/main" id="{00000000-0008-0000-0000-00000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8811605" y="123662"/>
          <a:ext cx="2290612" cy="465816"/>
        </a:xfrm>
        <a:prstGeom xmlns:a="http://schemas.openxmlformats.org/drawingml/2006/main" prst="rect">
          <a:avLst/>
        </a:prstGeom>
      </cdr:spPr>
    </cdr:pic>
  </cdr:relSizeAnchor>
  <cdr:relSizeAnchor xmlns:cdr="http://schemas.openxmlformats.org/drawingml/2006/chartDrawing">
    <cdr:from>
      <cdr:x>0.02825</cdr:x>
      <cdr:y>0.01649</cdr:y>
    </cdr:from>
    <cdr:to>
      <cdr:x>0.11604</cdr:x>
      <cdr:y>0.10059</cdr:y>
    </cdr:to>
    <cdr:pic>
      <cdr:nvPicPr>
        <cdr:cNvPr id="4" name="LogoTrouw">
          <a:extLst xmlns:a="http://schemas.openxmlformats.org/drawingml/2006/main">
            <a:ext uri="{FF2B5EF4-FFF2-40B4-BE49-F238E27FC236}">
              <a16:creationId xmlns="" xmlns:a16="http://schemas.microsoft.com/office/drawing/2014/main" id="{8C54B4D2-5FF9-4F4F-9FC5-A7FF6C23316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50428" y="106739"/>
          <a:ext cx="1089034" cy="544517"/>
        </a:xfrm>
        <a:prstGeom xmlns:a="http://schemas.openxmlformats.org/drawingml/2006/main" prst="rect">
          <a:avLst/>
        </a:prstGeom>
      </cdr:spPr>
    </cdr:pic>
  </cdr:relSizeAnchor>
</c:userShapes>
</file>

<file path=xl/drawings/drawing7.xml><?xml version="1.0" encoding="utf-8"?>
<c:userShapes xmlns:c="http://schemas.openxmlformats.org/drawingml/2006/chart">
  <cdr:relSizeAnchor xmlns:cdr="http://schemas.openxmlformats.org/drawingml/2006/chartDrawing">
    <cdr:from>
      <cdr:x>0.79767</cdr:x>
      <cdr:y>0.13988</cdr:y>
    </cdr:from>
    <cdr:to>
      <cdr:x>0.98053</cdr:x>
      <cdr:y>0.24669</cdr:y>
    </cdr:to>
    <cdr:pic>
      <cdr:nvPicPr>
        <cdr:cNvPr id="3" name="LogoTrouw">
          <a:extLst xmlns:a="http://schemas.openxmlformats.org/drawingml/2006/main">
            <a:ext uri="{FF2B5EF4-FFF2-40B4-BE49-F238E27FC236}">
              <a16:creationId xmlns="" xmlns:a16="http://schemas.microsoft.com/office/drawing/2014/main" id="{00000000-0008-0000-0000-00000300000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cstate="print">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9032835" y="551929"/>
          <a:ext cx="2070650" cy="421428"/>
        </a:xfrm>
        <a:prstGeom xmlns:a="http://schemas.openxmlformats.org/drawingml/2006/main" prst="rect">
          <a:avLst/>
        </a:prstGeom>
      </cdr:spPr>
    </cdr:pic>
  </cdr:relSizeAnchor>
</c:userShapes>
</file>

<file path=xl/drawings/drawing8.xml><?xml version="1.0" encoding="utf-8"?>
<xdr:wsDr xmlns:xdr="http://schemas.openxmlformats.org/drawingml/2006/spreadsheetDrawing" xmlns:a="http://schemas.openxmlformats.org/drawingml/2006/main">
  <xdr:twoCellAnchor>
    <xdr:from>
      <xdr:col>1</xdr:col>
      <xdr:colOff>9525</xdr:colOff>
      <xdr:row>17</xdr:row>
      <xdr:rowOff>130754</xdr:rowOff>
    </xdr:from>
    <xdr:to>
      <xdr:col>8</xdr:col>
      <xdr:colOff>0</xdr:colOff>
      <xdr:row>32</xdr:row>
      <xdr:rowOff>9526</xdr:rowOff>
    </xdr:to>
    <xdr:graphicFrame macro="">
      <xdr:nvGraphicFramePr>
        <xdr:cNvPr id="2" name="Chart 1">
          <a:extLst>
            <a:ext uri="{FF2B5EF4-FFF2-40B4-BE49-F238E27FC236}">
              <a16:creationId xmlns=""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178144</xdr:colOff>
      <xdr:row>0</xdr:row>
      <xdr:rowOff>172997</xdr:rowOff>
    </xdr:from>
    <xdr:to>
      <xdr:col>31</xdr:col>
      <xdr:colOff>101900</xdr:colOff>
      <xdr:row>2</xdr:row>
      <xdr:rowOff>144825</xdr:rowOff>
    </xdr:to>
    <xdr:pic>
      <xdr:nvPicPr>
        <xdr:cNvPr id="3" name="LogoTrouw">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86565" y="172997"/>
          <a:ext cx="3377265" cy="684810"/>
        </a:xfrm>
        <a:prstGeom prst="rect">
          <a:avLst/>
        </a:prstGeom>
      </xdr:spPr>
    </xdr:pic>
    <xdr:clientData/>
  </xdr:twoCellAnchor>
  <xdr:twoCellAnchor>
    <xdr:from>
      <xdr:col>9</xdr:col>
      <xdr:colOff>9525</xdr:colOff>
      <xdr:row>17</xdr:row>
      <xdr:rowOff>129888</xdr:rowOff>
    </xdr:from>
    <xdr:to>
      <xdr:col>16</xdr:col>
      <xdr:colOff>1</xdr:colOff>
      <xdr:row>32</xdr:row>
      <xdr:rowOff>8660</xdr:rowOff>
    </xdr:to>
    <xdr:graphicFrame macro="">
      <xdr:nvGraphicFramePr>
        <xdr:cNvPr id="4" name="Chart 3">
          <a:extLst>
            <a:ext uri="{FF2B5EF4-FFF2-40B4-BE49-F238E27FC236}">
              <a16:creationId xmlns=""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238127</xdr:colOff>
      <xdr:row>17</xdr:row>
      <xdr:rowOff>130755</xdr:rowOff>
    </xdr:from>
    <xdr:to>
      <xdr:col>23</xdr:col>
      <xdr:colOff>607868</xdr:colOff>
      <xdr:row>32</xdr:row>
      <xdr:rowOff>9527</xdr:rowOff>
    </xdr:to>
    <xdr:graphicFrame macro="">
      <xdr:nvGraphicFramePr>
        <xdr:cNvPr id="5" name="Chart 4">
          <a:extLst>
            <a:ext uri="{FF2B5EF4-FFF2-40B4-BE49-F238E27FC236}">
              <a16:creationId xmlns=""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24</xdr:col>
      <xdr:colOff>228602</xdr:colOff>
      <xdr:row>17</xdr:row>
      <xdr:rowOff>130755</xdr:rowOff>
    </xdr:from>
    <xdr:to>
      <xdr:col>31</xdr:col>
      <xdr:colOff>598343</xdr:colOff>
      <xdr:row>32</xdr:row>
      <xdr:rowOff>9527</xdr:rowOff>
    </xdr:to>
    <xdr:graphicFrame macro="">
      <xdr:nvGraphicFramePr>
        <xdr:cNvPr id="6" name="Chart 5">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238127</xdr:colOff>
      <xdr:row>17</xdr:row>
      <xdr:rowOff>130755</xdr:rowOff>
    </xdr:from>
    <xdr:to>
      <xdr:col>39</xdr:col>
      <xdr:colOff>607868</xdr:colOff>
      <xdr:row>32</xdr:row>
      <xdr:rowOff>9527</xdr:rowOff>
    </xdr:to>
    <xdr:graphicFrame macro="">
      <xdr:nvGraphicFramePr>
        <xdr:cNvPr id="7" name="Chart 6">
          <a:extLst>
            <a:ext uri="{FF2B5EF4-FFF2-40B4-BE49-F238E27FC236}">
              <a16:creationId xmlns=""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40</xdr:col>
      <xdr:colOff>238127</xdr:colOff>
      <xdr:row>17</xdr:row>
      <xdr:rowOff>130755</xdr:rowOff>
    </xdr:from>
    <xdr:to>
      <xdr:col>47</xdr:col>
      <xdr:colOff>607868</xdr:colOff>
      <xdr:row>32</xdr:row>
      <xdr:rowOff>9527</xdr:rowOff>
    </xdr:to>
    <xdr:graphicFrame macro="">
      <xdr:nvGraphicFramePr>
        <xdr:cNvPr id="8" name="Chart 7">
          <a:extLst>
            <a:ext uri="{FF2B5EF4-FFF2-40B4-BE49-F238E27FC236}">
              <a16:creationId xmlns=""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48</xdr:col>
      <xdr:colOff>238127</xdr:colOff>
      <xdr:row>17</xdr:row>
      <xdr:rowOff>130755</xdr:rowOff>
    </xdr:from>
    <xdr:to>
      <xdr:col>55</xdr:col>
      <xdr:colOff>607868</xdr:colOff>
      <xdr:row>32</xdr:row>
      <xdr:rowOff>9527</xdr:rowOff>
    </xdr:to>
    <xdr:graphicFrame macro="">
      <xdr:nvGraphicFramePr>
        <xdr:cNvPr id="9" name="Chart 8">
          <a:extLst>
            <a:ext uri="{FF2B5EF4-FFF2-40B4-BE49-F238E27FC236}">
              <a16:creationId xmlns=""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56</xdr:col>
      <xdr:colOff>238127</xdr:colOff>
      <xdr:row>17</xdr:row>
      <xdr:rowOff>121230</xdr:rowOff>
    </xdr:from>
    <xdr:to>
      <xdr:col>63</xdr:col>
      <xdr:colOff>607868</xdr:colOff>
      <xdr:row>32</xdr:row>
      <xdr:rowOff>2</xdr:rowOff>
    </xdr:to>
    <xdr:graphicFrame macro="">
      <xdr:nvGraphicFramePr>
        <xdr:cNvPr id="10" name="Chart 9">
          <a:extLst>
            <a:ext uri="{FF2B5EF4-FFF2-40B4-BE49-F238E27FC236}">
              <a16:creationId xmlns=""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228602</xdr:colOff>
      <xdr:row>17</xdr:row>
      <xdr:rowOff>121230</xdr:rowOff>
    </xdr:from>
    <xdr:to>
      <xdr:col>71</xdr:col>
      <xdr:colOff>598343</xdr:colOff>
      <xdr:row>32</xdr:row>
      <xdr:rowOff>2</xdr:rowOff>
    </xdr:to>
    <xdr:graphicFrame macro="">
      <xdr:nvGraphicFramePr>
        <xdr:cNvPr id="11" name="Chart 10">
          <a:extLst>
            <a:ext uri="{FF2B5EF4-FFF2-40B4-BE49-F238E27FC236}">
              <a16:creationId xmlns=""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72</xdr:col>
      <xdr:colOff>238127</xdr:colOff>
      <xdr:row>17</xdr:row>
      <xdr:rowOff>130755</xdr:rowOff>
    </xdr:from>
    <xdr:to>
      <xdr:col>79</xdr:col>
      <xdr:colOff>607868</xdr:colOff>
      <xdr:row>32</xdr:row>
      <xdr:rowOff>9527</xdr:rowOff>
    </xdr:to>
    <xdr:graphicFrame macro="">
      <xdr:nvGraphicFramePr>
        <xdr:cNvPr id="12" name="Chart 11">
          <a:extLst>
            <a:ext uri="{FF2B5EF4-FFF2-40B4-BE49-F238E27FC236}">
              <a16:creationId xmlns=""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81</xdr:col>
      <xdr:colOff>9525</xdr:colOff>
      <xdr:row>17</xdr:row>
      <xdr:rowOff>121229</xdr:rowOff>
    </xdr:from>
    <xdr:to>
      <xdr:col>88</xdr:col>
      <xdr:colOff>0</xdr:colOff>
      <xdr:row>32</xdr:row>
      <xdr:rowOff>1</xdr:rowOff>
    </xdr:to>
    <xdr:graphicFrame macro="">
      <xdr:nvGraphicFramePr>
        <xdr:cNvPr id="13" name="Chart 12">
          <a:extLst>
            <a:ext uri="{FF2B5EF4-FFF2-40B4-BE49-F238E27FC236}">
              <a16:creationId xmlns=""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89</xdr:col>
      <xdr:colOff>9525</xdr:colOff>
      <xdr:row>17</xdr:row>
      <xdr:rowOff>120363</xdr:rowOff>
    </xdr:from>
    <xdr:to>
      <xdr:col>96</xdr:col>
      <xdr:colOff>1</xdr:colOff>
      <xdr:row>31</xdr:row>
      <xdr:rowOff>189635</xdr:rowOff>
    </xdr:to>
    <xdr:graphicFrame macro="">
      <xdr:nvGraphicFramePr>
        <xdr:cNvPr id="14" name="Chart 13">
          <a:extLst>
            <a:ext uri="{FF2B5EF4-FFF2-40B4-BE49-F238E27FC236}">
              <a16:creationId xmlns=""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97</xdr:col>
      <xdr:colOff>2</xdr:colOff>
      <xdr:row>17</xdr:row>
      <xdr:rowOff>130755</xdr:rowOff>
    </xdr:from>
    <xdr:to>
      <xdr:col>104</xdr:col>
      <xdr:colOff>7793</xdr:colOff>
      <xdr:row>32</xdr:row>
      <xdr:rowOff>9527</xdr:rowOff>
    </xdr:to>
    <xdr:graphicFrame macro="">
      <xdr:nvGraphicFramePr>
        <xdr:cNvPr id="15" name="Chart 14">
          <a:extLst>
            <a:ext uri="{FF2B5EF4-FFF2-40B4-BE49-F238E27FC236}">
              <a16:creationId xmlns=""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104</xdr:col>
      <xdr:colOff>238127</xdr:colOff>
      <xdr:row>17</xdr:row>
      <xdr:rowOff>130755</xdr:rowOff>
    </xdr:from>
    <xdr:to>
      <xdr:col>111</xdr:col>
      <xdr:colOff>607868</xdr:colOff>
      <xdr:row>32</xdr:row>
      <xdr:rowOff>9527</xdr:rowOff>
    </xdr:to>
    <xdr:graphicFrame macro="">
      <xdr:nvGraphicFramePr>
        <xdr:cNvPr id="16" name="Chart 15">
          <a:extLst>
            <a:ext uri="{FF2B5EF4-FFF2-40B4-BE49-F238E27FC236}">
              <a16:creationId xmlns=""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112</xdr:col>
      <xdr:colOff>238127</xdr:colOff>
      <xdr:row>17</xdr:row>
      <xdr:rowOff>121230</xdr:rowOff>
    </xdr:from>
    <xdr:to>
      <xdr:col>119</xdr:col>
      <xdr:colOff>607868</xdr:colOff>
      <xdr:row>32</xdr:row>
      <xdr:rowOff>2</xdr:rowOff>
    </xdr:to>
    <xdr:graphicFrame macro="">
      <xdr:nvGraphicFramePr>
        <xdr:cNvPr id="17" name="Chart 16">
          <a:extLst>
            <a:ext uri="{FF2B5EF4-FFF2-40B4-BE49-F238E27FC236}">
              <a16:creationId xmlns=""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120</xdr:col>
      <xdr:colOff>600077</xdr:colOff>
      <xdr:row>17</xdr:row>
      <xdr:rowOff>130755</xdr:rowOff>
    </xdr:from>
    <xdr:to>
      <xdr:col>127</xdr:col>
      <xdr:colOff>607868</xdr:colOff>
      <xdr:row>32</xdr:row>
      <xdr:rowOff>9527</xdr:rowOff>
    </xdr:to>
    <xdr:graphicFrame macro="">
      <xdr:nvGraphicFramePr>
        <xdr:cNvPr id="18" name="Chart 17">
          <a:extLst>
            <a:ext uri="{FF2B5EF4-FFF2-40B4-BE49-F238E27FC236}">
              <a16:creationId xmlns=""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129</xdr:col>
      <xdr:colOff>1</xdr:colOff>
      <xdr:row>17</xdr:row>
      <xdr:rowOff>130755</xdr:rowOff>
    </xdr:from>
    <xdr:to>
      <xdr:col>135</xdr:col>
      <xdr:colOff>607868</xdr:colOff>
      <xdr:row>32</xdr:row>
      <xdr:rowOff>9527</xdr:rowOff>
    </xdr:to>
    <xdr:graphicFrame macro="">
      <xdr:nvGraphicFramePr>
        <xdr:cNvPr id="19" name="Chart 18">
          <a:extLst>
            <a:ext uri="{FF2B5EF4-FFF2-40B4-BE49-F238E27FC236}">
              <a16:creationId xmlns=""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136</xdr:col>
      <xdr:colOff>238125</xdr:colOff>
      <xdr:row>17</xdr:row>
      <xdr:rowOff>130755</xdr:rowOff>
    </xdr:from>
    <xdr:to>
      <xdr:col>143</xdr:col>
      <xdr:colOff>598343</xdr:colOff>
      <xdr:row>32</xdr:row>
      <xdr:rowOff>9527</xdr:rowOff>
    </xdr:to>
    <xdr:graphicFrame macro="">
      <xdr:nvGraphicFramePr>
        <xdr:cNvPr id="20" name="Chart 19">
          <a:extLst>
            <a:ext uri="{FF2B5EF4-FFF2-40B4-BE49-F238E27FC236}">
              <a16:creationId xmlns="" xmlns:a16="http://schemas.microsoft.com/office/drawing/2014/main" id="{00000000-0008-0000-03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144</xdr:col>
      <xdr:colOff>238127</xdr:colOff>
      <xdr:row>17</xdr:row>
      <xdr:rowOff>121230</xdr:rowOff>
    </xdr:from>
    <xdr:to>
      <xdr:col>151</xdr:col>
      <xdr:colOff>607868</xdr:colOff>
      <xdr:row>32</xdr:row>
      <xdr:rowOff>2</xdr:rowOff>
    </xdr:to>
    <xdr:graphicFrame macro="">
      <xdr:nvGraphicFramePr>
        <xdr:cNvPr id="21" name="Chart 20">
          <a:extLst>
            <a:ext uri="{FF2B5EF4-FFF2-40B4-BE49-F238E27FC236}">
              <a16:creationId xmlns=""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152</xdr:col>
      <xdr:colOff>238127</xdr:colOff>
      <xdr:row>17</xdr:row>
      <xdr:rowOff>130755</xdr:rowOff>
    </xdr:from>
    <xdr:to>
      <xdr:col>159</xdr:col>
      <xdr:colOff>607868</xdr:colOff>
      <xdr:row>32</xdr:row>
      <xdr:rowOff>9527</xdr:rowOff>
    </xdr:to>
    <xdr:graphicFrame macro="">
      <xdr:nvGraphicFramePr>
        <xdr:cNvPr id="22" name="Chart 21">
          <a:extLst>
            <a:ext uri="{FF2B5EF4-FFF2-40B4-BE49-F238E27FC236}">
              <a16:creationId xmlns="" xmlns:a16="http://schemas.microsoft.com/office/drawing/2014/main" id="{00000000-0008-0000-03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22</xdr:col>
      <xdr:colOff>294027</xdr:colOff>
      <xdr:row>0</xdr:row>
      <xdr:rowOff>184762</xdr:rowOff>
    </xdr:from>
    <xdr:to>
      <xdr:col>25</xdr:col>
      <xdr:colOff>122544</xdr:colOff>
      <xdr:row>3</xdr:row>
      <xdr:rowOff>172340</xdr:rowOff>
    </xdr:to>
    <xdr:pic>
      <xdr:nvPicPr>
        <xdr:cNvPr id="23" name="LogoTrouw">
          <a:extLst>
            <a:ext uri="{FF2B5EF4-FFF2-40B4-BE49-F238E27FC236}">
              <a16:creationId xmlns="" xmlns:a16="http://schemas.microsoft.com/office/drawing/2014/main" id="{0682CC04-6F77-FC47-9C55-B27F1D39F143}"/>
            </a:ext>
          </a:extLst>
        </xdr:cNvPr>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tretch>
          <a:fillRect/>
        </a:stretch>
      </xdr:blipFill>
      <xdr:spPr>
        <a:xfrm>
          <a:off x="13784992" y="184762"/>
          <a:ext cx="1599833" cy="856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14"/>
  <sheetViews>
    <sheetView showGridLines="0" tabSelected="1" zoomScale="74" zoomScaleNormal="74" workbookViewId="0">
      <selection activeCell="F6" sqref="F6:M6"/>
    </sheetView>
  </sheetViews>
  <sheetFormatPr defaultColWidth="0" defaultRowHeight="12.5" zeroHeight="1"/>
  <cols>
    <col min="1" max="1" width="3.54296875" style="103" customWidth="1"/>
    <col min="2" max="2" width="1" style="106" customWidth="1"/>
    <col min="3" max="3" width="3.453125" style="106" customWidth="1"/>
    <col min="4" max="4" width="9.453125" style="106" customWidth="1"/>
    <col min="5" max="5" width="4" style="106" customWidth="1"/>
    <col min="6" max="6" width="1" style="106" customWidth="1"/>
    <col min="7" max="8" width="8.54296875" style="106" customWidth="1"/>
    <col min="9" max="9" width="8.54296875" style="219" customWidth="1"/>
    <col min="10" max="12" width="10.54296875" style="106" customWidth="1"/>
    <col min="13" max="13" width="8.54296875" style="106" customWidth="1"/>
    <col min="14" max="14" width="1" style="106" customWidth="1"/>
    <col min="15" max="15" width="19" style="106" customWidth="1"/>
    <col min="16" max="16" width="17" style="106" customWidth="1"/>
    <col min="17" max="17" width="5.81640625" style="106" customWidth="1"/>
    <col min="18" max="18" width="20.453125" style="106" customWidth="1"/>
    <col min="19" max="19" width="6.54296875" style="106" customWidth="1"/>
    <col min="20" max="20" width="13" style="106" customWidth="1"/>
    <col min="21" max="21" width="1" style="106" customWidth="1"/>
    <col min="22" max="22" width="4" style="106" customWidth="1"/>
    <col min="23" max="23" width="3.54296875" style="106" customWidth="1"/>
    <col min="24" max="24" width="22.453125" style="102" hidden="1" customWidth="1"/>
    <col min="25" max="31" width="0" style="103" hidden="1" customWidth="1"/>
    <col min="32" max="16384" width="9.1796875" style="103" hidden="1"/>
  </cols>
  <sheetData>
    <row r="1" spans="2:25" ht="18.75" customHeight="1">
      <c r="B1" s="402"/>
      <c r="C1" s="402"/>
      <c r="D1" s="402"/>
      <c r="E1" s="402"/>
      <c r="F1" s="402"/>
      <c r="G1" s="402"/>
      <c r="H1" s="402"/>
      <c r="I1" s="402"/>
      <c r="J1" s="402"/>
      <c r="K1" s="402"/>
      <c r="L1" s="402"/>
      <c r="M1" s="402"/>
      <c r="N1" s="402"/>
      <c r="O1" s="402"/>
      <c r="P1" s="402"/>
      <c r="Q1" s="402"/>
      <c r="R1" s="402"/>
      <c r="S1" s="402"/>
      <c r="T1" s="402"/>
      <c r="U1" s="402"/>
      <c r="V1" s="402"/>
      <c r="W1" s="402"/>
    </row>
    <row r="2" spans="2:25" ht="19.5" customHeight="1">
      <c r="B2" s="315" t="s">
        <v>0</v>
      </c>
      <c r="C2" s="316"/>
      <c r="D2" s="316"/>
      <c r="E2" s="316"/>
      <c r="F2" s="316"/>
      <c r="G2" s="316"/>
      <c r="H2" s="316"/>
      <c r="I2" s="316"/>
      <c r="J2" s="316"/>
      <c r="K2" s="316"/>
      <c r="L2" s="316"/>
      <c r="M2" s="316"/>
      <c r="N2" s="316"/>
      <c r="O2" s="316"/>
      <c r="P2" s="316"/>
      <c r="Q2" s="316"/>
      <c r="R2" s="316"/>
      <c r="S2" s="316"/>
      <c r="T2" s="316"/>
      <c r="U2" s="316"/>
      <c r="V2" s="317"/>
      <c r="W2" s="104"/>
    </row>
    <row r="3" spans="2:25" ht="20.25" customHeight="1">
      <c r="B3" s="402"/>
      <c r="C3" s="402"/>
      <c r="D3" s="402"/>
      <c r="E3" s="402"/>
      <c r="F3" s="402"/>
      <c r="G3" s="402"/>
      <c r="H3" s="402"/>
      <c r="I3" s="402"/>
      <c r="J3" s="402"/>
      <c r="K3" s="402"/>
      <c r="L3" s="402"/>
      <c r="M3" s="402"/>
      <c r="N3" s="402"/>
      <c r="O3" s="402"/>
      <c r="P3" s="402"/>
      <c r="Q3" s="402"/>
      <c r="R3" s="402"/>
      <c r="S3" s="402"/>
      <c r="T3" s="402"/>
      <c r="U3" s="402"/>
      <c r="V3" s="402"/>
      <c r="W3" s="402"/>
    </row>
    <row r="4" spans="2:25" ht="25" customHeight="1">
      <c r="B4" s="402"/>
      <c r="C4" s="402"/>
      <c r="D4" s="402"/>
      <c r="E4" s="402"/>
      <c r="F4" s="402"/>
      <c r="G4" s="402"/>
      <c r="H4" s="402"/>
      <c r="I4" s="402"/>
      <c r="J4" s="402"/>
      <c r="K4" s="402"/>
      <c r="L4" s="402"/>
      <c r="M4" s="402"/>
      <c r="N4" s="402"/>
      <c r="O4" s="402"/>
      <c r="P4" s="402"/>
      <c r="Q4" s="402"/>
      <c r="R4" s="402"/>
      <c r="S4" s="402"/>
      <c r="T4" s="402"/>
      <c r="U4" s="402"/>
      <c r="V4" s="402"/>
      <c r="W4" s="402"/>
    </row>
    <row r="5" spans="2:25" ht="25" customHeight="1">
      <c r="B5" s="402"/>
      <c r="C5" s="402"/>
      <c r="D5" s="402"/>
      <c r="E5" s="402"/>
      <c r="F5" s="402"/>
      <c r="G5" s="402"/>
      <c r="H5" s="402"/>
      <c r="I5" s="402"/>
      <c r="J5" s="402"/>
      <c r="K5" s="402"/>
      <c r="L5" s="402"/>
      <c r="M5" s="402"/>
      <c r="N5" s="402"/>
      <c r="O5" s="402"/>
      <c r="P5" s="402"/>
      <c r="Q5" s="402"/>
      <c r="R5" s="402"/>
      <c r="S5" s="402"/>
      <c r="T5" s="402"/>
      <c r="U5" s="402"/>
      <c r="V5" s="402"/>
      <c r="W5" s="402"/>
    </row>
    <row r="6" spans="2:25" ht="40" customHeight="1">
      <c r="B6" s="391" t="s">
        <v>1</v>
      </c>
      <c r="C6" s="392"/>
      <c r="D6" s="392"/>
      <c r="E6" s="393"/>
      <c r="F6" s="394"/>
      <c r="G6" s="395"/>
      <c r="H6" s="395"/>
      <c r="I6" s="395"/>
      <c r="J6" s="395"/>
      <c r="K6" s="395"/>
      <c r="L6" s="395"/>
      <c r="M6" s="396"/>
      <c r="N6" s="403"/>
      <c r="O6" s="105" t="s">
        <v>2</v>
      </c>
      <c r="P6" s="322"/>
      <c r="Q6" s="322"/>
      <c r="R6" s="322"/>
      <c r="S6" s="322"/>
      <c r="T6" s="322"/>
      <c r="U6" s="322"/>
      <c r="V6" s="323"/>
    </row>
    <row r="7" spans="2:25" ht="40" customHeight="1">
      <c r="B7" s="391" t="s">
        <v>3</v>
      </c>
      <c r="C7" s="392"/>
      <c r="D7" s="392"/>
      <c r="E7" s="393"/>
      <c r="F7" s="394"/>
      <c r="G7" s="395"/>
      <c r="H7" s="395"/>
      <c r="I7" s="395"/>
      <c r="J7" s="391" t="s">
        <v>4</v>
      </c>
      <c r="K7" s="393"/>
      <c r="L7" s="395"/>
      <c r="M7" s="396"/>
      <c r="N7" s="403"/>
      <c r="O7" s="107" t="s">
        <v>5</v>
      </c>
      <c r="P7" s="324"/>
      <c r="Q7" s="325"/>
      <c r="R7" s="381" t="s">
        <v>6</v>
      </c>
      <c r="S7" s="382"/>
      <c r="T7" s="358" t="s">
        <v>195</v>
      </c>
      <c r="U7" s="359"/>
      <c r="V7" s="360"/>
    </row>
    <row r="8" spans="2:25" ht="40" customHeight="1">
      <c r="B8" s="391" t="s">
        <v>8</v>
      </c>
      <c r="C8" s="392"/>
      <c r="D8" s="392"/>
      <c r="E8" s="393"/>
      <c r="F8" s="412"/>
      <c r="G8" s="389"/>
      <c r="H8" s="389"/>
      <c r="I8" s="389"/>
      <c r="J8" s="391" t="s">
        <v>9</v>
      </c>
      <c r="K8" s="393"/>
      <c r="L8" s="389"/>
      <c r="M8" s="390"/>
      <c r="N8" s="403"/>
      <c r="O8" s="108" t="s">
        <v>10</v>
      </c>
      <c r="P8" s="260"/>
      <c r="Q8" s="263"/>
      <c r="R8" s="381" t="s">
        <v>11</v>
      </c>
      <c r="S8" s="382"/>
      <c r="T8" s="358"/>
      <c r="U8" s="359"/>
      <c r="V8" s="360"/>
    </row>
    <row r="9" spans="2:25" ht="40" customHeight="1">
      <c r="B9" s="391" t="s">
        <v>12</v>
      </c>
      <c r="C9" s="392"/>
      <c r="D9" s="392"/>
      <c r="E9" s="393"/>
      <c r="F9" s="394"/>
      <c r="G9" s="395"/>
      <c r="H9" s="395"/>
      <c r="I9" s="395"/>
      <c r="J9" s="391" t="s">
        <v>13</v>
      </c>
      <c r="K9" s="393"/>
      <c r="L9" s="395">
        <v>0</v>
      </c>
      <c r="M9" s="396"/>
      <c r="N9" s="403"/>
      <c r="O9" s="108" t="s">
        <v>14</v>
      </c>
      <c r="P9" s="326"/>
      <c r="Q9" s="327"/>
      <c r="R9" s="413" t="s">
        <v>15</v>
      </c>
      <c r="S9" s="414"/>
      <c r="T9" s="361"/>
      <c r="U9" s="362"/>
      <c r="V9" s="363"/>
    </row>
    <row r="10" spans="2:25" ht="40" customHeight="1">
      <c r="B10" s="391" t="s">
        <v>16</v>
      </c>
      <c r="C10" s="392"/>
      <c r="D10" s="392"/>
      <c r="E10" s="393"/>
      <c r="F10" s="404" t="e">
        <f>P8/L9</f>
        <v>#DIV/0!</v>
      </c>
      <c r="G10" s="405"/>
      <c r="H10" s="405"/>
      <c r="I10" s="405"/>
      <c r="J10" s="391" t="s">
        <v>17</v>
      </c>
      <c r="K10" s="393"/>
      <c r="L10" s="265"/>
      <c r="M10" s="261"/>
      <c r="N10" s="403"/>
      <c r="O10" s="108" t="s">
        <v>18</v>
      </c>
      <c r="P10" s="276"/>
      <c r="Q10" s="262"/>
      <c r="R10" s="381" t="s">
        <v>19</v>
      </c>
      <c r="S10" s="382"/>
      <c r="T10" s="267" t="e">
        <f>P8/P10</f>
        <v>#DIV/0!</v>
      </c>
      <c r="U10" s="262"/>
      <c r="V10" s="264"/>
    </row>
    <row r="11" spans="2:25" ht="40" customHeight="1">
      <c r="B11" s="406" t="s">
        <v>20</v>
      </c>
      <c r="C11" s="407"/>
      <c r="D11" s="407"/>
      <c r="E11" s="408"/>
      <c r="F11" s="409"/>
      <c r="G11" s="410"/>
      <c r="H11" s="410"/>
      <c r="I11" s="410"/>
      <c r="J11" s="406" t="s">
        <v>21</v>
      </c>
      <c r="K11" s="408"/>
      <c r="L11" s="410"/>
      <c r="M11" s="411"/>
      <c r="N11" s="403"/>
      <c r="O11" s="109" t="s">
        <v>22</v>
      </c>
      <c r="P11" s="359"/>
      <c r="Q11" s="359"/>
      <c r="R11" s="364"/>
      <c r="S11" s="364"/>
      <c r="T11" s="359"/>
      <c r="U11" s="359"/>
      <c r="V11" s="360"/>
    </row>
    <row r="12" spans="2:25" ht="40" customHeight="1">
      <c r="B12" s="381" t="s">
        <v>23</v>
      </c>
      <c r="C12" s="397"/>
      <c r="D12" s="397"/>
      <c r="E12" s="397"/>
      <c r="F12" s="399"/>
      <c r="G12" s="400"/>
      <c r="H12" s="400"/>
      <c r="I12" s="400"/>
      <c r="J12" s="400"/>
      <c r="K12" s="400"/>
      <c r="L12" s="400"/>
      <c r="M12" s="401"/>
      <c r="N12" s="110"/>
      <c r="O12" s="105" t="s">
        <v>24</v>
      </c>
      <c r="P12" s="275"/>
      <c r="Q12" s="262"/>
      <c r="R12" s="381" t="s">
        <v>25</v>
      </c>
      <c r="S12" s="382"/>
      <c r="T12" s="266" t="e">
        <f>P8/P12</f>
        <v>#DIV/0!</v>
      </c>
      <c r="U12" s="262"/>
      <c r="V12" s="264"/>
    </row>
    <row r="13" spans="2:25" ht="13.5" customHeight="1">
      <c r="B13" s="111"/>
      <c r="C13" s="111"/>
      <c r="D13" s="111"/>
      <c r="E13" s="111"/>
      <c r="F13" s="112"/>
      <c r="G13" s="112"/>
      <c r="H13" s="112"/>
      <c r="I13" s="112"/>
      <c r="J13" s="112"/>
      <c r="K13" s="112"/>
      <c r="L13" s="112"/>
      <c r="M13" s="112"/>
      <c r="N13" s="112"/>
      <c r="O13" s="112"/>
      <c r="P13" s="112"/>
      <c r="Q13" s="112"/>
      <c r="R13" s="112"/>
      <c r="S13" s="112"/>
      <c r="T13" s="112"/>
      <c r="U13" s="112"/>
      <c r="V13" s="112"/>
    </row>
    <row r="14" spans="2:25" ht="12.75" customHeight="1" thickBot="1">
      <c r="B14" s="113"/>
      <c r="C14" s="113"/>
      <c r="D14" s="113"/>
      <c r="E14" s="113"/>
      <c r="F14" s="114"/>
      <c r="G14" s="114"/>
      <c r="H14" s="114"/>
      <c r="I14" s="115"/>
      <c r="J14" s="114"/>
      <c r="K14" s="114"/>
      <c r="L14" s="114"/>
      <c r="M14" s="114"/>
      <c r="N14" s="114"/>
      <c r="O14" s="114"/>
      <c r="P14" s="114"/>
      <c r="Q14" s="114"/>
      <c r="R14" s="114"/>
      <c r="S14" s="116" t="s">
        <v>26</v>
      </c>
      <c r="T14" s="117" t="s">
        <v>27</v>
      </c>
      <c r="U14" s="114"/>
      <c r="V14" s="118"/>
      <c r="Y14" s="119"/>
    </row>
    <row r="15" spans="2:25" ht="15" customHeight="1">
      <c r="B15" s="398" t="s">
        <v>28</v>
      </c>
      <c r="C15" s="314"/>
      <c r="D15" s="314"/>
      <c r="E15" s="336" t="s">
        <v>29</v>
      </c>
      <c r="F15" s="337"/>
      <c r="G15" s="281" t="s">
        <v>30</v>
      </c>
      <c r="H15" s="282" t="s">
        <v>31</v>
      </c>
      <c r="I15" s="282" t="s">
        <v>32</v>
      </c>
      <c r="J15" s="283" t="s">
        <v>33</v>
      </c>
      <c r="K15" s="281" t="s">
        <v>34</v>
      </c>
      <c r="L15" s="281" t="s">
        <v>35</v>
      </c>
      <c r="M15" s="282" t="s">
        <v>36</v>
      </c>
      <c r="N15" s="284"/>
      <c r="O15" s="281" t="s">
        <v>37</v>
      </c>
      <c r="P15" s="336" t="s">
        <v>38</v>
      </c>
      <c r="Q15" s="314"/>
      <c r="R15" s="120" t="s">
        <v>39</v>
      </c>
      <c r="S15" s="121"/>
      <c r="T15" s="269"/>
      <c r="U15" s="122"/>
      <c r="V15" s="123" t="s">
        <v>40</v>
      </c>
    </row>
    <row r="16" spans="2:25" ht="15" customHeight="1">
      <c r="B16" s="320" t="s">
        <v>41</v>
      </c>
      <c r="C16" s="321"/>
      <c r="D16" s="124">
        <f>L8</f>
        <v>0</v>
      </c>
      <c r="E16" s="383">
        <v>1</v>
      </c>
      <c r="F16" s="384"/>
      <c r="G16" s="125">
        <f>P8</f>
        <v>0</v>
      </c>
      <c r="H16" s="270"/>
      <c r="I16" s="125">
        <f>H16</f>
        <v>0</v>
      </c>
      <c r="J16" s="85"/>
      <c r="K16" s="126" t="str">
        <f>IFERROR((J16*1000)/G16," ")</f>
        <v xml:space="preserve"> </v>
      </c>
      <c r="L16" s="89"/>
      <c r="M16" s="127" t="str">
        <f>IFERROR(L16/J16," ")</f>
        <v xml:space="preserve"> </v>
      </c>
      <c r="N16" s="128"/>
      <c r="O16" s="268">
        <f>L10</f>
        <v>0</v>
      </c>
      <c r="P16" s="338"/>
      <c r="Q16" s="339"/>
      <c r="R16" s="129" t="s">
        <v>42</v>
      </c>
      <c r="S16" s="130">
        <f>'Data per week'!G10</f>
        <v>1</v>
      </c>
      <c r="T16" s="131" t="str">
        <f>IFERROR((H23/G16*100)," ")</f>
        <v xml:space="preserve"> </v>
      </c>
      <c r="U16" s="132"/>
      <c r="V16" s="133" t="s">
        <v>43</v>
      </c>
    </row>
    <row r="17" spans="2:24" ht="15" customHeight="1">
      <c r="B17" s="307">
        <v>1</v>
      </c>
      <c r="C17" s="308"/>
      <c r="D17" s="308"/>
      <c r="E17" s="383">
        <v>2</v>
      </c>
      <c r="F17" s="384"/>
      <c r="G17" s="125">
        <f>G16-H16</f>
        <v>0</v>
      </c>
      <c r="H17" s="270"/>
      <c r="I17" s="125">
        <f>I16+H17</f>
        <v>0</v>
      </c>
      <c r="J17" s="85"/>
      <c r="K17" s="126" t="str">
        <f t="shared" ref="K17:K22" si="0">IFERROR((J17*1000)/G17," ")</f>
        <v xml:space="preserve"> </v>
      </c>
      <c r="L17" s="89"/>
      <c r="M17" s="127" t="str">
        <f t="shared" ref="M17:M22" si="1">IFERROR(L17/J17," ")</f>
        <v xml:space="preserve"> </v>
      </c>
      <c r="N17" s="128"/>
      <c r="O17" s="89"/>
      <c r="P17" s="338"/>
      <c r="Q17" s="339"/>
      <c r="R17" s="129" t="s">
        <v>44</v>
      </c>
      <c r="S17" s="130">
        <f>'Data per week'!E10</f>
        <v>1</v>
      </c>
      <c r="T17" s="131" t="str">
        <f>IFERROR((I23/$P$8)*100," ")</f>
        <v xml:space="preserve"> </v>
      </c>
      <c r="U17" s="132"/>
      <c r="V17" s="133" t="s">
        <v>43</v>
      </c>
    </row>
    <row r="18" spans="2:24" ht="15" customHeight="1">
      <c r="B18" s="309"/>
      <c r="C18" s="310"/>
      <c r="D18" s="310"/>
      <c r="E18" s="383">
        <v>3</v>
      </c>
      <c r="F18" s="384"/>
      <c r="G18" s="125">
        <f t="shared" ref="G18:G22" si="2">G17-H17</f>
        <v>0</v>
      </c>
      <c r="H18" s="270">
        <v>0</v>
      </c>
      <c r="I18" s="125">
        <f t="shared" ref="I18:I22" si="3">I17+H18</f>
        <v>0</v>
      </c>
      <c r="J18" s="85"/>
      <c r="K18" s="126" t="str">
        <f t="shared" si="0"/>
        <v xml:space="preserve"> </v>
      </c>
      <c r="L18" s="89"/>
      <c r="M18" s="127" t="str">
        <f t="shared" si="1"/>
        <v xml:space="preserve"> </v>
      </c>
      <c r="N18" s="128"/>
      <c r="O18" s="89"/>
      <c r="P18" s="338"/>
      <c r="Q18" s="339"/>
      <c r="R18" s="129"/>
      <c r="S18" s="134"/>
      <c r="T18" s="135"/>
      <c r="U18" s="132"/>
      <c r="V18" s="133"/>
    </row>
    <row r="19" spans="2:24" ht="15" customHeight="1">
      <c r="B19" s="309"/>
      <c r="C19" s="310"/>
      <c r="D19" s="310"/>
      <c r="E19" s="383">
        <v>4</v>
      </c>
      <c r="F19" s="384"/>
      <c r="G19" s="125">
        <f t="shared" si="2"/>
        <v>0</v>
      </c>
      <c r="H19" s="270"/>
      <c r="I19" s="125">
        <f t="shared" si="3"/>
        <v>0</v>
      </c>
      <c r="J19" s="85"/>
      <c r="K19" s="126" t="str">
        <f t="shared" si="0"/>
        <v xml:space="preserve"> </v>
      </c>
      <c r="L19" s="89"/>
      <c r="M19" s="127" t="str">
        <f t="shared" si="1"/>
        <v xml:space="preserve"> </v>
      </c>
      <c r="N19" s="128"/>
      <c r="O19" s="89"/>
      <c r="P19" s="338"/>
      <c r="Q19" s="339"/>
      <c r="R19" s="129" t="s">
        <v>45</v>
      </c>
      <c r="S19" s="134">
        <f>'Data per week'!I10</f>
        <v>11</v>
      </c>
      <c r="T19" s="135" t="e">
        <f>K23/7</f>
        <v>#VALUE!</v>
      </c>
      <c r="U19" s="132"/>
      <c r="V19" s="133" t="s">
        <v>46</v>
      </c>
    </row>
    <row r="20" spans="2:24" ht="15" customHeight="1">
      <c r="B20" s="309"/>
      <c r="C20" s="310"/>
      <c r="D20" s="310"/>
      <c r="E20" s="383">
        <v>5</v>
      </c>
      <c r="F20" s="384"/>
      <c r="G20" s="125">
        <f t="shared" si="2"/>
        <v>0</v>
      </c>
      <c r="H20" s="270"/>
      <c r="I20" s="125">
        <f t="shared" si="3"/>
        <v>0</v>
      </c>
      <c r="J20" s="85"/>
      <c r="K20" s="126" t="str">
        <f t="shared" si="0"/>
        <v xml:space="preserve"> </v>
      </c>
      <c r="L20" s="89"/>
      <c r="M20" s="127" t="str">
        <f t="shared" si="1"/>
        <v xml:space="preserve"> </v>
      </c>
      <c r="N20" s="128"/>
      <c r="O20" s="89"/>
      <c r="P20" s="338"/>
      <c r="Q20" s="339"/>
      <c r="R20" s="129" t="s">
        <v>47</v>
      </c>
      <c r="S20" s="134">
        <f>'Data per week'!K10</f>
        <v>16.5</v>
      </c>
      <c r="T20" s="135" t="str">
        <f>IFERROR(((L23*1000)/G23)/7," ")</f>
        <v xml:space="preserve"> </v>
      </c>
      <c r="U20" s="132"/>
      <c r="V20" s="133" t="s">
        <v>48</v>
      </c>
    </row>
    <row r="21" spans="2:24" ht="15" customHeight="1">
      <c r="B21" s="309"/>
      <c r="C21" s="310"/>
      <c r="D21" s="310"/>
      <c r="E21" s="383">
        <v>6</v>
      </c>
      <c r="F21" s="384"/>
      <c r="G21" s="125">
        <f t="shared" si="2"/>
        <v>0</v>
      </c>
      <c r="H21" s="270"/>
      <c r="I21" s="125">
        <f t="shared" si="3"/>
        <v>0</v>
      </c>
      <c r="J21" s="85"/>
      <c r="K21" s="126" t="str">
        <f t="shared" si="0"/>
        <v xml:space="preserve"> </v>
      </c>
      <c r="L21" s="89"/>
      <c r="M21" s="127" t="str">
        <f t="shared" si="1"/>
        <v xml:space="preserve"> </v>
      </c>
      <c r="N21" s="128"/>
      <c r="O21" s="89"/>
      <c r="P21" s="338"/>
      <c r="Q21" s="339"/>
      <c r="R21" s="129" t="s">
        <v>49</v>
      </c>
      <c r="S21" s="130">
        <f>'Data per week'!M10</f>
        <v>1.5</v>
      </c>
      <c r="T21" s="131" t="str">
        <f>M23</f>
        <v xml:space="preserve"> </v>
      </c>
      <c r="U21" s="132"/>
      <c r="V21" s="133"/>
    </row>
    <row r="22" spans="2:24" ht="15" customHeight="1" thickBot="1">
      <c r="B22" s="309"/>
      <c r="C22" s="310"/>
      <c r="D22" s="310"/>
      <c r="E22" s="387">
        <v>7</v>
      </c>
      <c r="F22" s="388"/>
      <c r="G22" s="136">
        <f t="shared" si="2"/>
        <v>0</v>
      </c>
      <c r="H22" s="271"/>
      <c r="I22" s="136">
        <f t="shared" si="3"/>
        <v>0</v>
      </c>
      <c r="J22" s="86"/>
      <c r="K22" s="137" t="str">
        <f t="shared" si="0"/>
        <v xml:space="preserve"> </v>
      </c>
      <c r="L22" s="91"/>
      <c r="M22" s="138" t="str">
        <f t="shared" si="1"/>
        <v xml:space="preserve"> </v>
      </c>
      <c r="N22" s="139"/>
      <c r="O22" s="137"/>
      <c r="P22" s="346"/>
      <c r="Q22" s="385"/>
      <c r="R22" s="129" t="s">
        <v>50</v>
      </c>
      <c r="S22" s="134">
        <f>'Data per week'!P10</f>
        <v>75</v>
      </c>
      <c r="T22" s="140">
        <f>'Data per week'!R10</f>
        <v>0</v>
      </c>
      <c r="U22" s="132"/>
      <c r="V22" s="133" t="s">
        <v>46</v>
      </c>
    </row>
    <row r="23" spans="2:24" ht="15" customHeight="1" thickBot="1">
      <c r="B23" s="311"/>
      <c r="C23" s="312"/>
      <c r="D23" s="312"/>
      <c r="E23" s="356" t="s">
        <v>51</v>
      </c>
      <c r="F23" s="357"/>
      <c r="G23" s="141">
        <f>SUM(G16:G22)/7</f>
        <v>0</v>
      </c>
      <c r="H23" s="142">
        <f t="shared" ref="H23:J23" si="4">SUM(H16:H22)</f>
        <v>0</v>
      </c>
      <c r="I23" s="142">
        <f>I22</f>
        <v>0</v>
      </c>
      <c r="J23" s="143">
        <f t="shared" si="4"/>
        <v>0</v>
      </c>
      <c r="K23" s="143" t="str">
        <f>IFERROR(((J23/G23)*1000)," ")</f>
        <v xml:space="preserve"> </v>
      </c>
      <c r="L23" s="143">
        <f>SUM(L16:L22)</f>
        <v>0</v>
      </c>
      <c r="M23" s="144" t="str">
        <f>IFERROR(L23/J23," ")</f>
        <v xml:space="preserve"> </v>
      </c>
      <c r="N23" s="145"/>
      <c r="O23" s="146"/>
      <c r="P23" s="344"/>
      <c r="Q23" s="386"/>
      <c r="R23" s="147" t="s">
        <v>52</v>
      </c>
      <c r="S23" s="148" t="str">
        <f>'Data per week'!S10</f>
        <v>NA</v>
      </c>
      <c r="T23" s="149">
        <f>Bodyweight!$G$16</f>
        <v>0</v>
      </c>
      <c r="U23" s="150"/>
      <c r="V23" s="151" t="s">
        <v>43</v>
      </c>
    </row>
    <row r="24" spans="2:24" ht="15" customHeight="1" thickBot="1">
      <c r="B24" s="152"/>
      <c r="C24" s="152"/>
      <c r="D24" s="152"/>
      <c r="E24" s="153"/>
      <c r="F24" s="153"/>
      <c r="G24" s="154"/>
      <c r="H24" s="154"/>
      <c r="I24" s="154"/>
      <c r="J24" s="155"/>
      <c r="K24" s="155"/>
      <c r="L24" s="155"/>
      <c r="M24" s="156"/>
      <c r="N24" s="154"/>
      <c r="O24" s="155"/>
      <c r="P24" s="154"/>
      <c r="Q24" s="154"/>
      <c r="R24" s="157"/>
      <c r="S24" s="158"/>
      <c r="T24" s="159"/>
      <c r="U24" s="160"/>
      <c r="V24" s="160"/>
      <c r="W24" s="161"/>
      <c r="X24" s="162"/>
    </row>
    <row r="25" spans="2:24" ht="15" customHeight="1">
      <c r="B25" s="313" t="s">
        <v>53</v>
      </c>
      <c r="C25" s="314"/>
      <c r="D25" s="314"/>
      <c r="E25" s="336" t="s">
        <v>29</v>
      </c>
      <c r="F25" s="337"/>
      <c r="G25" s="281" t="s">
        <v>30</v>
      </c>
      <c r="H25" s="282" t="s">
        <v>31</v>
      </c>
      <c r="I25" s="282" t="s">
        <v>32</v>
      </c>
      <c r="J25" s="285" t="s">
        <v>33</v>
      </c>
      <c r="K25" s="286" t="s">
        <v>34</v>
      </c>
      <c r="L25" s="286" t="s">
        <v>35</v>
      </c>
      <c r="M25" s="287" t="s">
        <v>54</v>
      </c>
      <c r="N25" s="284"/>
      <c r="O25" s="286" t="s">
        <v>37</v>
      </c>
      <c r="P25" s="336" t="s">
        <v>38</v>
      </c>
      <c r="Q25" s="314"/>
      <c r="R25" s="163" t="s">
        <v>39</v>
      </c>
      <c r="S25" s="164"/>
      <c r="T25" s="220"/>
      <c r="U25" s="165"/>
      <c r="V25" s="166" t="s">
        <v>40</v>
      </c>
    </row>
    <row r="26" spans="2:24" ht="15" customHeight="1">
      <c r="B26" s="318" t="s">
        <v>41</v>
      </c>
      <c r="C26" s="319"/>
      <c r="D26" s="167">
        <f>D16+7</f>
        <v>7</v>
      </c>
      <c r="E26" s="342">
        <v>8</v>
      </c>
      <c r="F26" s="343"/>
      <c r="G26" s="168">
        <f>G22-H22</f>
        <v>0</v>
      </c>
      <c r="H26" s="272"/>
      <c r="I26" s="168">
        <f>I22+H26</f>
        <v>0</v>
      </c>
      <c r="J26" s="87"/>
      <c r="K26" s="169" t="str">
        <f t="shared" ref="K26:K32" si="5">IFERROR((J26*1000)/G26," ")</f>
        <v xml:space="preserve"> </v>
      </c>
      <c r="L26" s="90"/>
      <c r="M26" s="170" t="str">
        <f t="shared" ref="M26:M32" si="6">IFERROR(L26/J26," ")</f>
        <v xml:space="preserve"> </v>
      </c>
      <c r="N26" s="171"/>
      <c r="O26" s="90"/>
      <c r="P26" s="340"/>
      <c r="Q26" s="341"/>
      <c r="R26" s="172" t="s">
        <v>42</v>
      </c>
      <c r="S26" s="173">
        <f>'Data per week'!E11</f>
        <v>0.15</v>
      </c>
      <c r="T26" s="174" t="str">
        <f>IFERROR((H33/G26*100)," ")</f>
        <v xml:space="preserve"> </v>
      </c>
      <c r="U26" s="175"/>
      <c r="V26" s="176" t="s">
        <v>43</v>
      </c>
    </row>
    <row r="27" spans="2:24" ht="15" customHeight="1">
      <c r="B27" s="368">
        <v>2</v>
      </c>
      <c r="C27" s="369"/>
      <c r="D27" s="369"/>
      <c r="E27" s="342">
        <v>9</v>
      </c>
      <c r="F27" s="343"/>
      <c r="G27" s="168">
        <f>G26-H26</f>
        <v>0</v>
      </c>
      <c r="H27" s="272"/>
      <c r="I27" s="168">
        <f>I26+H27</f>
        <v>0</v>
      </c>
      <c r="J27" s="87"/>
      <c r="K27" s="169" t="str">
        <f t="shared" si="5"/>
        <v xml:space="preserve"> </v>
      </c>
      <c r="L27" s="90"/>
      <c r="M27" s="170" t="str">
        <f t="shared" si="6"/>
        <v xml:space="preserve"> </v>
      </c>
      <c r="N27" s="171"/>
      <c r="O27" s="90"/>
      <c r="P27" s="340"/>
      <c r="Q27" s="341"/>
      <c r="R27" s="172" t="s">
        <v>44</v>
      </c>
      <c r="S27" s="173">
        <f>'Data per week'!G11</f>
        <v>1.1499999999999999</v>
      </c>
      <c r="T27" s="174" t="str">
        <f>IFERROR((I33/$P$8)*100," ")</f>
        <v xml:space="preserve"> </v>
      </c>
      <c r="U27" s="175"/>
      <c r="V27" s="176" t="s">
        <v>43</v>
      </c>
    </row>
    <row r="28" spans="2:24" ht="15" customHeight="1">
      <c r="B28" s="370"/>
      <c r="C28" s="371"/>
      <c r="D28" s="371"/>
      <c r="E28" s="342">
        <v>10</v>
      </c>
      <c r="F28" s="343"/>
      <c r="G28" s="168">
        <f t="shared" ref="G28:G32" si="7">G27-H27</f>
        <v>0</v>
      </c>
      <c r="H28" s="272">
        <v>0</v>
      </c>
      <c r="I28" s="168">
        <f t="shared" ref="I28:I32" si="8">I27+H28</f>
        <v>0</v>
      </c>
      <c r="J28" s="87"/>
      <c r="K28" s="169" t="str">
        <f t="shared" si="5"/>
        <v xml:space="preserve"> </v>
      </c>
      <c r="L28" s="90"/>
      <c r="M28" s="170" t="str">
        <f t="shared" si="6"/>
        <v xml:space="preserve"> </v>
      </c>
      <c r="N28" s="171"/>
      <c r="O28" s="90"/>
      <c r="P28" s="340"/>
      <c r="Q28" s="341"/>
      <c r="R28" s="172"/>
      <c r="S28" s="177"/>
      <c r="T28" s="178"/>
      <c r="U28" s="175"/>
      <c r="V28" s="176"/>
    </row>
    <row r="29" spans="2:24" ht="15" customHeight="1">
      <c r="B29" s="370"/>
      <c r="C29" s="371"/>
      <c r="D29" s="371"/>
      <c r="E29" s="342">
        <v>11</v>
      </c>
      <c r="F29" s="343"/>
      <c r="G29" s="168">
        <f t="shared" si="7"/>
        <v>0</v>
      </c>
      <c r="H29" s="272">
        <v>0</v>
      </c>
      <c r="I29" s="168">
        <f t="shared" si="8"/>
        <v>0</v>
      </c>
      <c r="J29" s="87"/>
      <c r="K29" s="169" t="str">
        <f t="shared" si="5"/>
        <v xml:space="preserve"> </v>
      </c>
      <c r="L29" s="90"/>
      <c r="M29" s="170" t="str">
        <f t="shared" si="6"/>
        <v xml:space="preserve"> </v>
      </c>
      <c r="N29" s="171"/>
      <c r="O29" s="90"/>
      <c r="P29" s="340"/>
      <c r="Q29" s="341"/>
      <c r="R29" s="172" t="s">
        <v>45</v>
      </c>
      <c r="S29" s="177">
        <f>'Data per week'!I11</f>
        <v>17</v>
      </c>
      <c r="T29" s="178" t="e">
        <f>K33/7</f>
        <v>#VALUE!</v>
      </c>
      <c r="U29" s="175"/>
      <c r="V29" s="176" t="s">
        <v>46</v>
      </c>
    </row>
    <row r="30" spans="2:24" ht="15" customHeight="1">
      <c r="B30" s="370"/>
      <c r="C30" s="371"/>
      <c r="D30" s="371"/>
      <c r="E30" s="342">
        <v>12</v>
      </c>
      <c r="F30" s="343"/>
      <c r="G30" s="168">
        <f t="shared" si="7"/>
        <v>0</v>
      </c>
      <c r="H30" s="272"/>
      <c r="I30" s="168">
        <f t="shared" si="8"/>
        <v>0</v>
      </c>
      <c r="J30" s="87"/>
      <c r="K30" s="169" t="str">
        <f t="shared" si="5"/>
        <v xml:space="preserve"> </v>
      </c>
      <c r="L30" s="90"/>
      <c r="M30" s="170" t="str">
        <f t="shared" si="6"/>
        <v xml:space="preserve"> </v>
      </c>
      <c r="N30" s="171"/>
      <c r="O30" s="90"/>
      <c r="P30" s="340"/>
      <c r="Q30" s="341"/>
      <c r="R30" s="172" t="s">
        <v>47</v>
      </c>
      <c r="S30" s="177">
        <f>'Data per week'!K11</f>
        <v>25.5</v>
      </c>
      <c r="T30" s="178" t="str">
        <f>IFERROR(((L33*1000)/G33)/7," ")</f>
        <v xml:space="preserve"> </v>
      </c>
      <c r="U30" s="175"/>
      <c r="V30" s="176" t="s">
        <v>48</v>
      </c>
    </row>
    <row r="31" spans="2:24" ht="15" customHeight="1">
      <c r="B31" s="370"/>
      <c r="C31" s="371"/>
      <c r="D31" s="371"/>
      <c r="E31" s="342">
        <v>13</v>
      </c>
      <c r="F31" s="343"/>
      <c r="G31" s="168">
        <f t="shared" si="7"/>
        <v>0</v>
      </c>
      <c r="H31" s="272"/>
      <c r="I31" s="168">
        <f t="shared" si="8"/>
        <v>0</v>
      </c>
      <c r="J31" s="87"/>
      <c r="K31" s="169" t="str">
        <f t="shared" si="5"/>
        <v xml:space="preserve"> </v>
      </c>
      <c r="L31" s="90"/>
      <c r="M31" s="170" t="str">
        <f t="shared" si="6"/>
        <v xml:space="preserve"> </v>
      </c>
      <c r="N31" s="171"/>
      <c r="O31" s="90"/>
      <c r="P31" s="340"/>
      <c r="Q31" s="341"/>
      <c r="R31" s="172" t="s">
        <v>49</v>
      </c>
      <c r="S31" s="173">
        <f>'Data per week'!M11</f>
        <v>1.5</v>
      </c>
      <c r="T31" s="179" t="str">
        <f>M33</f>
        <v xml:space="preserve"> </v>
      </c>
      <c r="U31" s="175"/>
      <c r="V31" s="176"/>
    </row>
    <row r="32" spans="2:24" ht="15" customHeight="1" thickBot="1">
      <c r="B32" s="370"/>
      <c r="C32" s="371"/>
      <c r="D32" s="371"/>
      <c r="E32" s="352">
        <v>14</v>
      </c>
      <c r="F32" s="353"/>
      <c r="G32" s="180">
        <f t="shared" si="7"/>
        <v>0</v>
      </c>
      <c r="H32" s="274"/>
      <c r="I32" s="180">
        <f t="shared" si="8"/>
        <v>0</v>
      </c>
      <c r="J32" s="88"/>
      <c r="K32" s="181" t="str">
        <f t="shared" si="5"/>
        <v xml:space="preserve"> </v>
      </c>
      <c r="L32" s="92"/>
      <c r="M32" s="182" t="str">
        <f t="shared" si="6"/>
        <v xml:space="preserve"> </v>
      </c>
      <c r="N32" s="183"/>
      <c r="O32" s="181">
        <f>T32</f>
        <v>0</v>
      </c>
      <c r="P32" s="354"/>
      <c r="Q32" s="355"/>
      <c r="R32" s="172" t="s">
        <v>55</v>
      </c>
      <c r="S32" s="158">
        <f>'Data per week'!P11</f>
        <v>130</v>
      </c>
      <c r="T32" s="184">
        <f>'Data per week'!R11</f>
        <v>0</v>
      </c>
      <c r="U32" s="175"/>
      <c r="V32" s="176" t="s">
        <v>46</v>
      </c>
    </row>
    <row r="33" spans="2:24" ht="15" customHeight="1" thickBot="1">
      <c r="B33" s="372"/>
      <c r="C33" s="373"/>
      <c r="D33" s="373"/>
      <c r="E33" s="366" t="s">
        <v>51</v>
      </c>
      <c r="F33" s="367"/>
      <c r="G33" s="185">
        <f>SUM(G26:G32)/7</f>
        <v>0</v>
      </c>
      <c r="H33" s="186">
        <f t="shared" ref="H33" si="9">SUM(H26:H32)</f>
        <v>0</v>
      </c>
      <c r="I33" s="186">
        <f>I32</f>
        <v>0</v>
      </c>
      <c r="J33" s="187">
        <f t="shared" ref="J33" si="10">SUM(J26:J32)</f>
        <v>0</v>
      </c>
      <c r="K33" s="187" t="str">
        <f>IFERROR(((J33/G33)*1000)," ")</f>
        <v xml:space="preserve"> </v>
      </c>
      <c r="L33" s="187">
        <f>SUM(L26:L32)</f>
        <v>0</v>
      </c>
      <c r="M33" s="188" t="str">
        <f>IFERROR(L33/J33," ")</f>
        <v xml:space="preserve"> </v>
      </c>
      <c r="N33" s="189"/>
      <c r="O33" s="190"/>
      <c r="P33" s="350"/>
      <c r="Q33" s="351"/>
      <c r="R33" s="191" t="s">
        <v>56</v>
      </c>
      <c r="S33" s="192" t="str">
        <f>'Data per week'!S11</f>
        <v>NA</v>
      </c>
      <c r="T33" s="193">
        <f>'Data per week'!T11</f>
        <v>0</v>
      </c>
      <c r="U33" s="194"/>
      <c r="V33" s="195" t="s">
        <v>43</v>
      </c>
    </row>
    <row r="34" spans="2:24" ht="15" customHeight="1" thickBot="1">
      <c r="B34" s="273"/>
      <c r="C34" s="273"/>
      <c r="D34" s="273"/>
      <c r="E34" s="196"/>
      <c r="F34" s="196"/>
      <c r="G34" s="197"/>
      <c r="H34" s="197"/>
      <c r="I34" s="197"/>
      <c r="J34" s="198"/>
      <c r="K34" s="198"/>
      <c r="L34" s="198"/>
      <c r="M34" s="199"/>
      <c r="N34" s="197"/>
      <c r="O34" s="198"/>
      <c r="P34" s="197"/>
      <c r="Q34" s="197"/>
      <c r="R34" s="200"/>
      <c r="S34" s="177"/>
      <c r="T34" s="178"/>
      <c r="U34" s="175"/>
      <c r="V34" s="175"/>
    </row>
    <row r="35" spans="2:24" ht="15" customHeight="1">
      <c r="B35" s="313" t="s">
        <v>53</v>
      </c>
      <c r="C35" s="314"/>
      <c r="D35" s="314"/>
      <c r="E35" s="336" t="s">
        <v>29</v>
      </c>
      <c r="F35" s="337"/>
      <c r="G35" s="281" t="s">
        <v>30</v>
      </c>
      <c r="H35" s="282" t="s">
        <v>31</v>
      </c>
      <c r="I35" s="282" t="s">
        <v>32</v>
      </c>
      <c r="J35" s="285" t="s">
        <v>33</v>
      </c>
      <c r="K35" s="288" t="s">
        <v>57</v>
      </c>
      <c r="L35" s="286" t="s">
        <v>35</v>
      </c>
      <c r="M35" s="287" t="s">
        <v>54</v>
      </c>
      <c r="N35" s="284"/>
      <c r="O35" s="286" t="s">
        <v>37</v>
      </c>
      <c r="P35" s="336" t="s">
        <v>38</v>
      </c>
      <c r="Q35" s="314"/>
      <c r="R35" s="120" t="s">
        <v>39</v>
      </c>
      <c r="S35" s="121"/>
      <c r="T35" s="269"/>
      <c r="U35" s="122"/>
      <c r="V35" s="123" t="s">
        <v>40</v>
      </c>
    </row>
    <row r="36" spans="2:24" ht="15" customHeight="1">
      <c r="B36" s="320" t="s">
        <v>41</v>
      </c>
      <c r="C36" s="321"/>
      <c r="D36" s="201">
        <f>D26+7</f>
        <v>14</v>
      </c>
      <c r="E36" s="334">
        <v>15</v>
      </c>
      <c r="F36" s="335"/>
      <c r="G36" s="125">
        <f>G32-H32</f>
        <v>0</v>
      </c>
      <c r="H36" s="270"/>
      <c r="I36" s="125">
        <f>I32+H36</f>
        <v>0</v>
      </c>
      <c r="J36" s="85"/>
      <c r="K36" s="126" t="str">
        <f t="shared" ref="K36:K42" si="11">IFERROR((J36*1000)/G36," ")</f>
        <v xml:space="preserve"> </v>
      </c>
      <c r="L36" s="89"/>
      <c r="M36" s="127" t="str">
        <f t="shared" ref="M36:M42" si="12">IFERROR(L36/J36," ")</f>
        <v xml:space="preserve"> </v>
      </c>
      <c r="N36" s="128"/>
      <c r="O36" s="89"/>
      <c r="P36" s="338"/>
      <c r="Q36" s="339"/>
      <c r="R36" s="129" t="s">
        <v>42</v>
      </c>
      <c r="S36" s="130">
        <f>'Data per week'!E12</f>
        <v>0.15</v>
      </c>
      <c r="T36" s="131" t="str">
        <f>IFERROR((H43/G36*100)," ")</f>
        <v xml:space="preserve"> </v>
      </c>
      <c r="U36" s="132"/>
      <c r="V36" s="133" t="s">
        <v>43</v>
      </c>
    </row>
    <row r="37" spans="2:24" ht="15" customHeight="1">
      <c r="B37" s="328">
        <v>3</v>
      </c>
      <c r="C37" s="329"/>
      <c r="D37" s="329"/>
      <c r="E37" s="334">
        <v>16</v>
      </c>
      <c r="F37" s="335"/>
      <c r="G37" s="125">
        <f>G36-H36</f>
        <v>0</v>
      </c>
      <c r="H37" s="270"/>
      <c r="I37" s="125">
        <f>I36+H37</f>
        <v>0</v>
      </c>
      <c r="J37" s="85"/>
      <c r="K37" s="126" t="str">
        <f t="shared" si="11"/>
        <v xml:space="preserve"> </v>
      </c>
      <c r="L37" s="89"/>
      <c r="M37" s="127" t="str">
        <f t="shared" si="12"/>
        <v xml:space="preserve"> </v>
      </c>
      <c r="N37" s="128"/>
      <c r="O37" s="89"/>
      <c r="P37" s="338"/>
      <c r="Q37" s="339"/>
      <c r="R37" s="129" t="s">
        <v>44</v>
      </c>
      <c r="S37" s="130">
        <f>'Data per week'!G12</f>
        <v>1.2999999999999998</v>
      </c>
      <c r="T37" s="131" t="str">
        <f>IFERROR((I43/$P$8)*100," ")</f>
        <v xml:space="preserve"> </v>
      </c>
      <c r="U37" s="132"/>
      <c r="V37" s="133" t="s">
        <v>43</v>
      </c>
    </row>
    <row r="38" spans="2:24" ht="15" customHeight="1">
      <c r="B38" s="330"/>
      <c r="C38" s="331"/>
      <c r="D38" s="331"/>
      <c r="E38" s="334">
        <v>17</v>
      </c>
      <c r="F38" s="335"/>
      <c r="G38" s="125">
        <f t="shared" ref="G38:G42" si="13">G37-H37</f>
        <v>0</v>
      </c>
      <c r="H38" s="270"/>
      <c r="I38" s="125">
        <f t="shared" ref="I38:I42" si="14">I37+H38</f>
        <v>0</v>
      </c>
      <c r="J38" s="85"/>
      <c r="K38" s="126" t="str">
        <f t="shared" si="11"/>
        <v xml:space="preserve"> </v>
      </c>
      <c r="L38" s="89"/>
      <c r="M38" s="127" t="str">
        <f t="shared" si="12"/>
        <v xml:space="preserve"> </v>
      </c>
      <c r="N38" s="128"/>
      <c r="O38" s="89"/>
      <c r="P38" s="338"/>
      <c r="Q38" s="339"/>
      <c r="R38" s="129"/>
      <c r="S38" s="134"/>
      <c r="T38" s="135"/>
      <c r="U38" s="132"/>
      <c r="V38" s="133"/>
    </row>
    <row r="39" spans="2:24" ht="15" customHeight="1">
      <c r="B39" s="330"/>
      <c r="C39" s="331"/>
      <c r="D39" s="331"/>
      <c r="E39" s="334">
        <v>18</v>
      </c>
      <c r="F39" s="335"/>
      <c r="G39" s="125">
        <f t="shared" si="13"/>
        <v>0</v>
      </c>
      <c r="H39" s="270"/>
      <c r="I39" s="125">
        <f t="shared" si="14"/>
        <v>0</v>
      </c>
      <c r="J39" s="85"/>
      <c r="K39" s="126" t="str">
        <f t="shared" si="11"/>
        <v xml:space="preserve"> </v>
      </c>
      <c r="L39" s="89"/>
      <c r="M39" s="127" t="str">
        <f t="shared" si="12"/>
        <v xml:space="preserve"> </v>
      </c>
      <c r="N39" s="128"/>
      <c r="O39" s="89"/>
      <c r="P39" s="338"/>
      <c r="Q39" s="339"/>
      <c r="R39" s="129" t="s">
        <v>45</v>
      </c>
      <c r="S39" s="134">
        <f>'Data per week'!I12</f>
        <v>22</v>
      </c>
      <c r="T39" s="135" t="e">
        <f>K43/7</f>
        <v>#VALUE!</v>
      </c>
      <c r="U39" s="132"/>
      <c r="V39" s="133" t="s">
        <v>46</v>
      </c>
    </row>
    <row r="40" spans="2:24" ht="15" customHeight="1">
      <c r="B40" s="330"/>
      <c r="C40" s="331"/>
      <c r="D40" s="331"/>
      <c r="E40" s="334">
        <v>19</v>
      </c>
      <c r="F40" s="335"/>
      <c r="G40" s="125">
        <f t="shared" si="13"/>
        <v>0</v>
      </c>
      <c r="H40" s="270"/>
      <c r="I40" s="125">
        <f t="shared" si="14"/>
        <v>0</v>
      </c>
      <c r="J40" s="85"/>
      <c r="K40" s="126" t="str">
        <f t="shared" si="11"/>
        <v xml:space="preserve"> </v>
      </c>
      <c r="L40" s="89"/>
      <c r="M40" s="127" t="str">
        <f t="shared" si="12"/>
        <v xml:space="preserve"> </v>
      </c>
      <c r="N40" s="128"/>
      <c r="O40" s="89"/>
      <c r="P40" s="338"/>
      <c r="Q40" s="339"/>
      <c r="R40" s="129" t="s">
        <v>47</v>
      </c>
      <c r="S40" s="134">
        <f>'Data per week'!K12</f>
        <v>33</v>
      </c>
      <c r="T40" s="135" t="str">
        <f>IFERROR(((L43*1000)/G43)/7," ")</f>
        <v xml:space="preserve"> </v>
      </c>
      <c r="U40" s="132"/>
      <c r="V40" s="133" t="s">
        <v>48</v>
      </c>
    </row>
    <row r="41" spans="2:24" ht="15" customHeight="1">
      <c r="B41" s="330"/>
      <c r="C41" s="331"/>
      <c r="D41" s="331"/>
      <c r="E41" s="334">
        <v>20</v>
      </c>
      <c r="F41" s="335"/>
      <c r="G41" s="125">
        <f t="shared" si="13"/>
        <v>0</v>
      </c>
      <c r="H41" s="270"/>
      <c r="I41" s="125">
        <f t="shared" si="14"/>
        <v>0</v>
      </c>
      <c r="J41" s="85"/>
      <c r="K41" s="126" t="str">
        <f t="shared" si="11"/>
        <v xml:space="preserve"> </v>
      </c>
      <c r="L41" s="89"/>
      <c r="M41" s="127" t="str">
        <f t="shared" si="12"/>
        <v xml:space="preserve"> </v>
      </c>
      <c r="N41" s="128"/>
      <c r="O41" s="89"/>
      <c r="P41" s="338"/>
      <c r="Q41" s="339"/>
      <c r="R41" s="129" t="s">
        <v>49</v>
      </c>
      <c r="S41" s="130">
        <f>'Data per week'!M12</f>
        <v>1.5</v>
      </c>
      <c r="T41" s="202" t="str">
        <f>M43</f>
        <v xml:space="preserve"> </v>
      </c>
      <c r="U41" s="132"/>
      <c r="V41" s="133"/>
    </row>
    <row r="42" spans="2:24" ht="15" customHeight="1" thickBot="1">
      <c r="B42" s="330"/>
      <c r="C42" s="331"/>
      <c r="D42" s="331"/>
      <c r="E42" s="348">
        <v>21</v>
      </c>
      <c r="F42" s="349"/>
      <c r="G42" s="136">
        <f t="shared" si="13"/>
        <v>0</v>
      </c>
      <c r="H42" s="271">
        <v>0</v>
      </c>
      <c r="I42" s="136">
        <f t="shared" si="14"/>
        <v>0</v>
      </c>
      <c r="J42" s="86"/>
      <c r="K42" s="137" t="str">
        <f t="shared" si="11"/>
        <v xml:space="preserve"> </v>
      </c>
      <c r="L42" s="91"/>
      <c r="M42" s="138" t="str">
        <f t="shared" si="12"/>
        <v xml:space="preserve"> </v>
      </c>
      <c r="N42" s="139"/>
      <c r="O42" s="137">
        <f>T42</f>
        <v>0</v>
      </c>
      <c r="P42" s="346"/>
      <c r="Q42" s="347"/>
      <c r="R42" s="129" t="s">
        <v>58</v>
      </c>
      <c r="S42" s="134">
        <f>'Data per week'!P12</f>
        <v>195</v>
      </c>
      <c r="T42" s="140">
        <f>'Data per week'!R12</f>
        <v>0</v>
      </c>
      <c r="U42" s="132"/>
      <c r="V42" s="133" t="s">
        <v>46</v>
      </c>
    </row>
    <row r="43" spans="2:24" ht="15" customHeight="1" thickBot="1">
      <c r="B43" s="332"/>
      <c r="C43" s="333"/>
      <c r="D43" s="333"/>
      <c r="E43" s="356" t="s">
        <v>51</v>
      </c>
      <c r="F43" s="357"/>
      <c r="G43" s="141">
        <f>SUM(G36:G42)/7</f>
        <v>0</v>
      </c>
      <c r="H43" s="142">
        <f t="shared" ref="H43" si="15">SUM(H36:H42)</f>
        <v>0</v>
      </c>
      <c r="I43" s="142">
        <f>I42</f>
        <v>0</v>
      </c>
      <c r="J43" s="143">
        <f t="shared" ref="J43" si="16">SUM(J36:J42)</f>
        <v>0</v>
      </c>
      <c r="K43" s="143" t="str">
        <f>IFERROR(((J43/G43)*1000)," ")</f>
        <v xml:space="preserve"> </v>
      </c>
      <c r="L43" s="143">
        <f>SUM(L36:L42)</f>
        <v>0</v>
      </c>
      <c r="M43" s="144" t="str">
        <f>IFERROR(L43/J43," ")</f>
        <v xml:space="preserve"> </v>
      </c>
      <c r="N43" s="145"/>
      <c r="O43" s="146"/>
      <c r="P43" s="344"/>
      <c r="Q43" s="345"/>
      <c r="R43" s="147" t="s">
        <v>59</v>
      </c>
      <c r="S43" s="148" t="str">
        <f>'Data per week'!S12</f>
        <v>NA</v>
      </c>
      <c r="T43" s="149">
        <f>'Data per week'!T12</f>
        <v>0</v>
      </c>
      <c r="U43" s="150"/>
      <c r="V43" s="151" t="s">
        <v>43</v>
      </c>
    </row>
    <row r="44" spans="2:24" ht="15" customHeight="1" thickBot="1">
      <c r="B44" s="152"/>
      <c r="C44" s="152"/>
      <c r="D44" s="152"/>
      <c r="E44" s="153"/>
      <c r="F44" s="153"/>
      <c r="G44" s="154"/>
      <c r="H44" s="154"/>
      <c r="I44" s="154"/>
      <c r="J44" s="155"/>
      <c r="K44" s="155"/>
      <c r="L44" s="155"/>
      <c r="M44" s="156"/>
      <c r="N44" s="154"/>
      <c r="O44" s="155"/>
      <c r="P44" s="154"/>
      <c r="Q44" s="154"/>
      <c r="R44" s="157"/>
      <c r="S44" s="158"/>
      <c r="T44" s="159"/>
      <c r="U44" s="160"/>
      <c r="V44" s="160"/>
      <c r="W44" s="161"/>
      <c r="X44" s="162"/>
    </row>
    <row r="45" spans="2:24" ht="15" customHeight="1">
      <c r="B45" s="313" t="s">
        <v>53</v>
      </c>
      <c r="C45" s="314"/>
      <c r="D45" s="314"/>
      <c r="E45" s="336" t="s">
        <v>29</v>
      </c>
      <c r="F45" s="337"/>
      <c r="G45" s="281" t="s">
        <v>30</v>
      </c>
      <c r="H45" s="282" t="s">
        <v>31</v>
      </c>
      <c r="I45" s="282" t="s">
        <v>32</v>
      </c>
      <c r="J45" s="285" t="s">
        <v>33</v>
      </c>
      <c r="K45" s="286" t="s">
        <v>34</v>
      </c>
      <c r="L45" s="286" t="s">
        <v>35</v>
      </c>
      <c r="M45" s="287" t="s">
        <v>54</v>
      </c>
      <c r="N45" s="284"/>
      <c r="O45" s="286" t="s">
        <v>37</v>
      </c>
      <c r="P45" s="336" t="s">
        <v>38</v>
      </c>
      <c r="Q45" s="314"/>
      <c r="R45" s="163" t="s">
        <v>39</v>
      </c>
      <c r="S45" s="164"/>
      <c r="T45" s="220"/>
      <c r="U45" s="165"/>
      <c r="V45" s="166" t="s">
        <v>40</v>
      </c>
    </row>
    <row r="46" spans="2:24" ht="15" customHeight="1">
      <c r="B46" s="318" t="s">
        <v>41</v>
      </c>
      <c r="C46" s="319"/>
      <c r="D46" s="167">
        <f>D36+7</f>
        <v>21</v>
      </c>
      <c r="E46" s="342">
        <v>22</v>
      </c>
      <c r="F46" s="343"/>
      <c r="G46" s="168">
        <f>G42-H42</f>
        <v>0</v>
      </c>
      <c r="H46" s="272"/>
      <c r="I46" s="168">
        <f>I42+H46</f>
        <v>0</v>
      </c>
      <c r="J46" s="87"/>
      <c r="K46" s="169" t="str">
        <f t="shared" ref="K46:K52" si="17">IFERROR((J46*1000)/G46," ")</f>
        <v xml:space="preserve"> </v>
      </c>
      <c r="L46" s="90"/>
      <c r="M46" s="170" t="str">
        <f t="shared" ref="M46:M52" si="18">IFERROR(L46/J46," ")</f>
        <v xml:space="preserve"> </v>
      </c>
      <c r="N46" s="171"/>
      <c r="O46" s="90"/>
      <c r="P46" s="340"/>
      <c r="Q46" s="341"/>
      <c r="R46" s="172" t="s">
        <v>42</v>
      </c>
      <c r="S46" s="173">
        <f>'Data per week'!E13</f>
        <v>0.15</v>
      </c>
      <c r="T46" s="174" t="str">
        <f>IFERROR((H53/G46*100)," ")</f>
        <v xml:space="preserve"> </v>
      </c>
      <c r="U46" s="175"/>
      <c r="V46" s="176" t="s">
        <v>43</v>
      </c>
    </row>
    <row r="47" spans="2:24" ht="15" customHeight="1">
      <c r="B47" s="368">
        <v>4</v>
      </c>
      <c r="C47" s="369"/>
      <c r="D47" s="369"/>
      <c r="E47" s="342">
        <v>23</v>
      </c>
      <c r="F47" s="343"/>
      <c r="G47" s="168">
        <f>G46-H46</f>
        <v>0</v>
      </c>
      <c r="H47" s="272"/>
      <c r="I47" s="168">
        <f>I46+H47</f>
        <v>0</v>
      </c>
      <c r="J47" s="87"/>
      <c r="K47" s="169" t="str">
        <f t="shared" si="17"/>
        <v xml:space="preserve"> </v>
      </c>
      <c r="L47" s="90"/>
      <c r="M47" s="170" t="str">
        <f t="shared" si="18"/>
        <v xml:space="preserve"> </v>
      </c>
      <c r="N47" s="171"/>
      <c r="O47" s="90"/>
      <c r="P47" s="340"/>
      <c r="Q47" s="341"/>
      <c r="R47" s="172" t="s">
        <v>44</v>
      </c>
      <c r="S47" s="173">
        <f>'Data per week'!G13</f>
        <v>1.4499999999999997</v>
      </c>
      <c r="T47" s="174" t="str">
        <f>IFERROR((I53/$P$8)*100," ")</f>
        <v xml:space="preserve"> </v>
      </c>
      <c r="U47" s="175"/>
      <c r="V47" s="176" t="s">
        <v>43</v>
      </c>
    </row>
    <row r="48" spans="2:24" ht="15" customHeight="1">
      <c r="B48" s="370"/>
      <c r="C48" s="371"/>
      <c r="D48" s="371"/>
      <c r="E48" s="342">
        <v>24</v>
      </c>
      <c r="F48" s="343"/>
      <c r="G48" s="168">
        <f t="shared" ref="G48:G52" si="19">G47-H47</f>
        <v>0</v>
      </c>
      <c r="H48" s="272"/>
      <c r="I48" s="168">
        <f t="shared" ref="I48:I52" si="20">I47+H48</f>
        <v>0</v>
      </c>
      <c r="J48" s="87"/>
      <c r="K48" s="169" t="str">
        <f t="shared" si="17"/>
        <v xml:space="preserve"> </v>
      </c>
      <c r="L48" s="90"/>
      <c r="M48" s="170" t="str">
        <f t="shared" si="18"/>
        <v xml:space="preserve"> </v>
      </c>
      <c r="N48" s="171"/>
      <c r="O48" s="90"/>
      <c r="P48" s="340"/>
      <c r="Q48" s="341"/>
      <c r="R48" s="172"/>
      <c r="S48" s="177"/>
      <c r="T48" s="178"/>
      <c r="U48" s="175"/>
      <c r="V48" s="176"/>
    </row>
    <row r="49" spans="2:24" ht="15" customHeight="1">
      <c r="B49" s="370"/>
      <c r="C49" s="371"/>
      <c r="D49" s="371"/>
      <c r="E49" s="342">
        <v>25</v>
      </c>
      <c r="F49" s="343"/>
      <c r="G49" s="168">
        <f t="shared" si="19"/>
        <v>0</v>
      </c>
      <c r="H49" s="272"/>
      <c r="I49" s="168">
        <f t="shared" si="20"/>
        <v>0</v>
      </c>
      <c r="J49" s="87"/>
      <c r="K49" s="169" t="str">
        <f t="shared" si="17"/>
        <v xml:space="preserve"> </v>
      </c>
      <c r="L49" s="90"/>
      <c r="M49" s="170" t="str">
        <f t="shared" si="18"/>
        <v xml:space="preserve"> </v>
      </c>
      <c r="N49" s="171"/>
      <c r="O49" s="90"/>
      <c r="P49" s="340"/>
      <c r="Q49" s="341"/>
      <c r="R49" s="172" t="s">
        <v>45</v>
      </c>
      <c r="S49" s="177">
        <f>'Data per week'!I13</f>
        <v>28</v>
      </c>
      <c r="T49" s="178" t="e">
        <f>K53/7</f>
        <v>#VALUE!</v>
      </c>
      <c r="U49" s="175"/>
      <c r="V49" s="176" t="s">
        <v>46</v>
      </c>
    </row>
    <row r="50" spans="2:24" ht="15" customHeight="1">
      <c r="B50" s="370"/>
      <c r="C50" s="371"/>
      <c r="D50" s="371"/>
      <c r="E50" s="342">
        <v>26</v>
      </c>
      <c r="F50" s="343"/>
      <c r="G50" s="168">
        <f t="shared" si="19"/>
        <v>0</v>
      </c>
      <c r="H50" s="272"/>
      <c r="I50" s="168">
        <f t="shared" si="20"/>
        <v>0</v>
      </c>
      <c r="J50" s="87"/>
      <c r="K50" s="169" t="str">
        <f t="shared" si="17"/>
        <v xml:space="preserve"> </v>
      </c>
      <c r="L50" s="90"/>
      <c r="M50" s="170" t="str">
        <f t="shared" si="18"/>
        <v xml:space="preserve"> </v>
      </c>
      <c r="N50" s="171"/>
      <c r="O50" s="90"/>
      <c r="P50" s="340"/>
      <c r="Q50" s="341"/>
      <c r="R50" s="172" t="s">
        <v>47</v>
      </c>
      <c r="S50" s="177">
        <f>'Data per week'!K13</f>
        <v>42</v>
      </c>
      <c r="T50" s="178" t="str">
        <f>IFERROR(((L53*1000)/G53)/7," ")</f>
        <v xml:space="preserve"> </v>
      </c>
      <c r="U50" s="175"/>
      <c r="V50" s="176" t="s">
        <v>48</v>
      </c>
    </row>
    <row r="51" spans="2:24" ht="15" customHeight="1">
      <c r="B51" s="370"/>
      <c r="C51" s="371"/>
      <c r="D51" s="371"/>
      <c r="E51" s="342">
        <v>27</v>
      </c>
      <c r="F51" s="343"/>
      <c r="G51" s="168">
        <f t="shared" si="19"/>
        <v>0</v>
      </c>
      <c r="H51" s="272">
        <v>0</v>
      </c>
      <c r="I51" s="168">
        <f t="shared" si="20"/>
        <v>0</v>
      </c>
      <c r="J51" s="87"/>
      <c r="K51" s="169" t="str">
        <f t="shared" si="17"/>
        <v xml:space="preserve"> </v>
      </c>
      <c r="L51" s="90"/>
      <c r="M51" s="170" t="str">
        <f t="shared" si="18"/>
        <v xml:space="preserve"> </v>
      </c>
      <c r="N51" s="171"/>
      <c r="O51" s="90"/>
      <c r="P51" s="340"/>
      <c r="Q51" s="341"/>
      <c r="R51" s="172" t="s">
        <v>49</v>
      </c>
      <c r="S51" s="173">
        <f>'Data per week'!M13</f>
        <v>1.5</v>
      </c>
      <c r="T51" s="178" t="str">
        <f>M53</f>
        <v xml:space="preserve"> </v>
      </c>
      <c r="U51" s="175"/>
      <c r="V51" s="176"/>
    </row>
    <row r="52" spans="2:24" ht="15" customHeight="1" thickBot="1">
      <c r="B52" s="370"/>
      <c r="C52" s="371"/>
      <c r="D52" s="371"/>
      <c r="E52" s="352">
        <v>28</v>
      </c>
      <c r="F52" s="353"/>
      <c r="G52" s="180">
        <f t="shared" si="19"/>
        <v>0</v>
      </c>
      <c r="H52" s="274">
        <v>0</v>
      </c>
      <c r="I52" s="180">
        <f t="shared" si="20"/>
        <v>0</v>
      </c>
      <c r="J52" s="88"/>
      <c r="K52" s="181" t="str">
        <f t="shared" si="17"/>
        <v xml:space="preserve"> </v>
      </c>
      <c r="L52" s="92"/>
      <c r="M52" s="182" t="str">
        <f t="shared" si="18"/>
        <v xml:space="preserve"> </v>
      </c>
      <c r="N52" s="183"/>
      <c r="O52" s="181">
        <f>T52</f>
        <v>0</v>
      </c>
      <c r="P52" s="354"/>
      <c r="Q52" s="355"/>
      <c r="R52" s="172" t="s">
        <v>60</v>
      </c>
      <c r="S52" s="158">
        <f>'Data per week'!P13</f>
        <v>275</v>
      </c>
      <c r="T52" s="184">
        <f>'Data per week'!R13</f>
        <v>0</v>
      </c>
      <c r="U52" s="175"/>
      <c r="V52" s="176" t="s">
        <v>46</v>
      </c>
    </row>
    <row r="53" spans="2:24" ht="15" customHeight="1" thickBot="1">
      <c r="B53" s="372"/>
      <c r="C53" s="373"/>
      <c r="D53" s="373"/>
      <c r="E53" s="366" t="s">
        <v>51</v>
      </c>
      <c r="F53" s="367"/>
      <c r="G53" s="185">
        <f>SUM(G46:G52)/7</f>
        <v>0</v>
      </c>
      <c r="H53" s="186">
        <f t="shared" ref="H53" si="21">SUM(H46:H52)</f>
        <v>0</v>
      </c>
      <c r="I53" s="186">
        <f>I52</f>
        <v>0</v>
      </c>
      <c r="J53" s="187">
        <f t="shared" ref="J53" si="22">SUM(J46:J52)</f>
        <v>0</v>
      </c>
      <c r="K53" s="187" t="str">
        <f>IFERROR(((J53/G53)*1000)," ")</f>
        <v xml:space="preserve"> </v>
      </c>
      <c r="L53" s="187">
        <f>SUM(L46:L52)</f>
        <v>0</v>
      </c>
      <c r="M53" s="188" t="str">
        <f>IFERROR(L53/J53," ")</f>
        <v xml:space="preserve"> </v>
      </c>
      <c r="N53" s="189"/>
      <c r="O53" s="190"/>
      <c r="P53" s="350"/>
      <c r="Q53" s="351"/>
      <c r="R53" s="191" t="s">
        <v>61</v>
      </c>
      <c r="S53" s="192">
        <f>'Data per week'!S13</f>
        <v>60</v>
      </c>
      <c r="T53" s="193">
        <f>'Data per week'!T13</f>
        <v>0</v>
      </c>
      <c r="U53" s="194"/>
      <c r="V53" s="195" t="s">
        <v>43</v>
      </c>
    </row>
    <row r="54" spans="2:24" ht="15" customHeight="1" thickBot="1">
      <c r="B54" s="273"/>
      <c r="C54" s="273"/>
      <c r="D54" s="273"/>
      <c r="E54" s="196"/>
      <c r="F54" s="196"/>
      <c r="G54" s="197"/>
      <c r="H54" s="197"/>
      <c r="I54" s="197"/>
      <c r="J54" s="198"/>
      <c r="K54" s="198"/>
      <c r="L54" s="198"/>
      <c r="M54" s="199"/>
      <c r="N54" s="197"/>
      <c r="O54" s="198"/>
      <c r="P54" s="197"/>
      <c r="Q54" s="197"/>
      <c r="R54" s="200"/>
      <c r="S54" s="177"/>
      <c r="T54" s="178"/>
      <c r="U54" s="175"/>
      <c r="V54" s="175"/>
    </row>
    <row r="55" spans="2:24" ht="15" customHeight="1">
      <c r="B55" s="313" t="s">
        <v>53</v>
      </c>
      <c r="C55" s="314"/>
      <c r="D55" s="314"/>
      <c r="E55" s="336" t="s">
        <v>29</v>
      </c>
      <c r="F55" s="337"/>
      <c r="G55" s="281" t="s">
        <v>30</v>
      </c>
      <c r="H55" s="282" t="s">
        <v>31</v>
      </c>
      <c r="I55" s="282" t="s">
        <v>32</v>
      </c>
      <c r="J55" s="285" t="s">
        <v>33</v>
      </c>
      <c r="K55" s="286" t="s">
        <v>34</v>
      </c>
      <c r="L55" s="286" t="s">
        <v>35</v>
      </c>
      <c r="M55" s="287" t="s">
        <v>54</v>
      </c>
      <c r="N55" s="284"/>
      <c r="O55" s="286" t="s">
        <v>37</v>
      </c>
      <c r="P55" s="336" t="s">
        <v>38</v>
      </c>
      <c r="Q55" s="314"/>
      <c r="R55" s="120" t="s">
        <v>39</v>
      </c>
      <c r="S55" s="121"/>
      <c r="T55" s="221"/>
      <c r="U55" s="122"/>
      <c r="V55" s="123" t="s">
        <v>40</v>
      </c>
    </row>
    <row r="56" spans="2:24" ht="15" customHeight="1">
      <c r="B56" s="320" t="s">
        <v>41</v>
      </c>
      <c r="C56" s="321"/>
      <c r="D56" s="201">
        <f>D46+7</f>
        <v>28</v>
      </c>
      <c r="E56" s="334">
        <v>29</v>
      </c>
      <c r="F56" s="335"/>
      <c r="G56" s="125">
        <f>G52-H52</f>
        <v>0</v>
      </c>
      <c r="H56" s="270"/>
      <c r="I56" s="125">
        <f>I52+H56</f>
        <v>0</v>
      </c>
      <c r="J56" s="85"/>
      <c r="K56" s="126" t="str">
        <f t="shared" ref="K56:K62" si="23">IFERROR((J56*1000)/G56," ")</f>
        <v xml:space="preserve"> </v>
      </c>
      <c r="L56" s="89"/>
      <c r="M56" s="127" t="str">
        <f t="shared" ref="M56:M62" si="24">IFERROR(L56/J56," ")</f>
        <v xml:space="preserve"> </v>
      </c>
      <c r="N56" s="128"/>
      <c r="O56" s="89"/>
      <c r="P56" s="338"/>
      <c r="Q56" s="339"/>
      <c r="R56" s="129" t="s">
        <v>42</v>
      </c>
      <c r="S56" s="130">
        <f>'Data per week'!E14</f>
        <v>0.15</v>
      </c>
      <c r="T56" s="131" t="str">
        <f>IFERROR((H63/G56*100)," ")</f>
        <v xml:space="preserve"> </v>
      </c>
      <c r="U56" s="132"/>
      <c r="V56" s="133" t="s">
        <v>43</v>
      </c>
    </row>
    <row r="57" spans="2:24" ht="15" customHeight="1">
      <c r="B57" s="328">
        <v>5</v>
      </c>
      <c r="C57" s="329"/>
      <c r="D57" s="329"/>
      <c r="E57" s="334">
        <v>30</v>
      </c>
      <c r="F57" s="335"/>
      <c r="G57" s="125">
        <f>G56-H56</f>
        <v>0</v>
      </c>
      <c r="H57" s="270"/>
      <c r="I57" s="125">
        <f>I56+H57</f>
        <v>0</v>
      </c>
      <c r="J57" s="85"/>
      <c r="K57" s="126" t="str">
        <f t="shared" si="23"/>
        <v xml:space="preserve"> </v>
      </c>
      <c r="L57" s="89"/>
      <c r="M57" s="127" t="str">
        <f t="shared" si="24"/>
        <v xml:space="preserve"> </v>
      </c>
      <c r="N57" s="128"/>
      <c r="O57" s="89"/>
      <c r="P57" s="338"/>
      <c r="Q57" s="339"/>
      <c r="R57" s="129" t="s">
        <v>44</v>
      </c>
      <c r="S57" s="130">
        <f>'Data per week'!G14</f>
        <v>1.5999999999999996</v>
      </c>
      <c r="T57" s="131" t="str">
        <f>IFERROR((I63/$P$8)*100," ")</f>
        <v xml:space="preserve"> </v>
      </c>
      <c r="U57" s="132"/>
      <c r="V57" s="133" t="s">
        <v>43</v>
      </c>
    </row>
    <row r="58" spans="2:24" ht="15" customHeight="1">
      <c r="B58" s="330"/>
      <c r="C58" s="331"/>
      <c r="D58" s="331"/>
      <c r="E58" s="334">
        <v>31</v>
      </c>
      <c r="F58" s="335"/>
      <c r="G58" s="125">
        <f t="shared" ref="G58:G62" si="25">G57-H57</f>
        <v>0</v>
      </c>
      <c r="H58" s="270"/>
      <c r="I58" s="125">
        <f t="shared" ref="I58:I62" si="26">I57+H58</f>
        <v>0</v>
      </c>
      <c r="J58" s="85"/>
      <c r="K58" s="126" t="str">
        <f t="shared" si="23"/>
        <v xml:space="preserve"> </v>
      </c>
      <c r="L58" s="89"/>
      <c r="M58" s="127" t="str">
        <f t="shared" si="24"/>
        <v xml:space="preserve"> </v>
      </c>
      <c r="N58" s="128"/>
      <c r="O58" s="89"/>
      <c r="P58" s="338"/>
      <c r="Q58" s="339"/>
      <c r="R58" s="129"/>
      <c r="S58" s="134"/>
      <c r="T58" s="135"/>
      <c r="U58" s="132"/>
      <c r="V58" s="133"/>
    </row>
    <row r="59" spans="2:24" ht="15" customHeight="1">
      <c r="B59" s="330"/>
      <c r="C59" s="331"/>
      <c r="D59" s="331"/>
      <c r="E59" s="334">
        <v>32</v>
      </c>
      <c r="F59" s="335"/>
      <c r="G59" s="125">
        <f t="shared" si="25"/>
        <v>0</v>
      </c>
      <c r="H59" s="270"/>
      <c r="I59" s="125">
        <f t="shared" si="26"/>
        <v>0</v>
      </c>
      <c r="J59" s="85"/>
      <c r="K59" s="126" t="str">
        <f t="shared" si="23"/>
        <v xml:space="preserve"> </v>
      </c>
      <c r="L59" s="89"/>
      <c r="M59" s="127" t="str">
        <f t="shared" si="24"/>
        <v xml:space="preserve"> </v>
      </c>
      <c r="N59" s="128"/>
      <c r="O59" s="89"/>
      <c r="P59" s="338"/>
      <c r="Q59" s="339"/>
      <c r="R59" s="129" t="s">
        <v>45</v>
      </c>
      <c r="S59" s="134">
        <f>'Data per week'!I14</f>
        <v>35</v>
      </c>
      <c r="T59" s="135" t="e">
        <f>K63/7</f>
        <v>#VALUE!</v>
      </c>
      <c r="U59" s="132"/>
      <c r="V59" s="133" t="s">
        <v>46</v>
      </c>
    </row>
    <row r="60" spans="2:24" ht="15" customHeight="1">
      <c r="B60" s="330"/>
      <c r="C60" s="331"/>
      <c r="D60" s="331"/>
      <c r="E60" s="334">
        <v>33</v>
      </c>
      <c r="F60" s="335"/>
      <c r="G60" s="125">
        <f t="shared" si="25"/>
        <v>0</v>
      </c>
      <c r="H60" s="270"/>
      <c r="I60" s="125">
        <f t="shared" si="26"/>
        <v>0</v>
      </c>
      <c r="J60" s="85"/>
      <c r="K60" s="126" t="str">
        <f t="shared" si="23"/>
        <v xml:space="preserve"> </v>
      </c>
      <c r="L60" s="89"/>
      <c r="M60" s="127" t="str">
        <f t="shared" si="24"/>
        <v xml:space="preserve"> </v>
      </c>
      <c r="N60" s="128"/>
      <c r="O60" s="89"/>
      <c r="P60" s="338"/>
      <c r="Q60" s="339"/>
      <c r="R60" s="129" t="s">
        <v>47</v>
      </c>
      <c r="S60" s="134">
        <f>'Data per week'!K14</f>
        <v>52.5</v>
      </c>
      <c r="T60" s="135" t="str">
        <f>IFERROR(((L63*1000)/G63)/7," ")</f>
        <v xml:space="preserve"> </v>
      </c>
      <c r="U60" s="132"/>
      <c r="V60" s="133" t="s">
        <v>48</v>
      </c>
    </row>
    <row r="61" spans="2:24" ht="15" customHeight="1">
      <c r="B61" s="330"/>
      <c r="C61" s="331"/>
      <c r="D61" s="331"/>
      <c r="E61" s="334">
        <v>34</v>
      </c>
      <c r="F61" s="335"/>
      <c r="G61" s="125">
        <f t="shared" si="25"/>
        <v>0</v>
      </c>
      <c r="H61" s="270">
        <v>0</v>
      </c>
      <c r="I61" s="125">
        <f t="shared" si="26"/>
        <v>0</v>
      </c>
      <c r="J61" s="85"/>
      <c r="K61" s="126" t="str">
        <f t="shared" si="23"/>
        <v xml:space="preserve"> </v>
      </c>
      <c r="L61" s="89"/>
      <c r="M61" s="127" t="str">
        <f t="shared" si="24"/>
        <v xml:space="preserve"> </v>
      </c>
      <c r="N61" s="128"/>
      <c r="O61" s="89"/>
      <c r="P61" s="338"/>
      <c r="Q61" s="339"/>
      <c r="R61" s="129" t="s">
        <v>49</v>
      </c>
      <c r="S61" s="130">
        <f>'Data per week'!M14</f>
        <v>1.5</v>
      </c>
      <c r="T61" s="202" t="str">
        <f>M63</f>
        <v xml:space="preserve"> </v>
      </c>
      <c r="U61" s="132"/>
      <c r="V61" s="133"/>
    </row>
    <row r="62" spans="2:24" ht="15" customHeight="1" thickBot="1">
      <c r="B62" s="330"/>
      <c r="C62" s="331"/>
      <c r="D62" s="331"/>
      <c r="E62" s="348">
        <v>35</v>
      </c>
      <c r="F62" s="349"/>
      <c r="G62" s="136">
        <f t="shared" si="25"/>
        <v>0</v>
      </c>
      <c r="H62" s="271">
        <v>0</v>
      </c>
      <c r="I62" s="136">
        <f t="shared" si="26"/>
        <v>0</v>
      </c>
      <c r="J62" s="86"/>
      <c r="K62" s="137" t="str">
        <f t="shared" si="23"/>
        <v xml:space="preserve"> </v>
      </c>
      <c r="L62" s="91"/>
      <c r="M62" s="138" t="str">
        <f t="shared" si="24"/>
        <v xml:space="preserve"> </v>
      </c>
      <c r="N62" s="139"/>
      <c r="O62" s="137">
        <f>T62</f>
        <v>0</v>
      </c>
      <c r="P62" s="346"/>
      <c r="Q62" s="347"/>
      <c r="R62" s="129" t="s">
        <v>62</v>
      </c>
      <c r="S62" s="134">
        <f>'Data per week'!P14</f>
        <v>367</v>
      </c>
      <c r="T62" s="140">
        <f>'Data per week'!R14</f>
        <v>0</v>
      </c>
      <c r="U62" s="132"/>
      <c r="V62" s="133" t="s">
        <v>46</v>
      </c>
    </row>
    <row r="63" spans="2:24" ht="15" customHeight="1" thickBot="1">
      <c r="B63" s="332"/>
      <c r="C63" s="333"/>
      <c r="D63" s="333"/>
      <c r="E63" s="356" t="s">
        <v>51</v>
      </c>
      <c r="F63" s="357"/>
      <c r="G63" s="141">
        <f>SUM(G56:G62)/7</f>
        <v>0</v>
      </c>
      <c r="H63" s="142">
        <f t="shared" ref="H63" si="27">SUM(H56:H62)</f>
        <v>0</v>
      </c>
      <c r="I63" s="142">
        <f>I62</f>
        <v>0</v>
      </c>
      <c r="J63" s="143">
        <f t="shared" ref="J63" si="28">SUM(J56:J62)</f>
        <v>0</v>
      </c>
      <c r="K63" s="143" t="str">
        <f>IFERROR(((J63/G63)*1000)," ")</f>
        <v xml:space="preserve"> </v>
      </c>
      <c r="L63" s="143">
        <f>SUM(L56:L62)</f>
        <v>0</v>
      </c>
      <c r="M63" s="144" t="str">
        <f>IFERROR(L63/J63," ")</f>
        <v xml:space="preserve"> </v>
      </c>
      <c r="N63" s="145"/>
      <c r="O63" s="146"/>
      <c r="P63" s="344"/>
      <c r="Q63" s="345"/>
      <c r="R63" s="147" t="s">
        <v>63</v>
      </c>
      <c r="S63" s="148">
        <f>'Data per week'!S14</f>
        <v>65</v>
      </c>
      <c r="T63" s="149">
        <f>'Data per week'!T14</f>
        <v>0</v>
      </c>
      <c r="U63" s="150"/>
      <c r="V63" s="151" t="s">
        <v>43</v>
      </c>
    </row>
    <row r="64" spans="2:24" ht="15" customHeight="1" thickBot="1">
      <c r="B64" s="152"/>
      <c r="C64" s="152"/>
      <c r="D64" s="152"/>
      <c r="E64" s="153"/>
      <c r="F64" s="153"/>
      <c r="G64" s="154"/>
      <c r="H64" s="154"/>
      <c r="I64" s="154"/>
      <c r="J64" s="155"/>
      <c r="K64" s="155"/>
      <c r="L64" s="155"/>
      <c r="M64" s="156"/>
      <c r="N64" s="154"/>
      <c r="O64" s="155"/>
      <c r="P64" s="154"/>
      <c r="Q64" s="154"/>
      <c r="R64" s="157"/>
      <c r="S64" s="158"/>
      <c r="T64" s="159"/>
      <c r="U64" s="160"/>
      <c r="V64" s="160"/>
      <c r="W64" s="161"/>
      <c r="X64" s="162"/>
    </row>
    <row r="65" spans="2:22" ht="15" customHeight="1">
      <c r="B65" s="313" t="s">
        <v>53</v>
      </c>
      <c r="C65" s="314"/>
      <c r="D65" s="314"/>
      <c r="E65" s="336" t="s">
        <v>29</v>
      </c>
      <c r="F65" s="337"/>
      <c r="G65" s="281" t="s">
        <v>30</v>
      </c>
      <c r="H65" s="282" t="s">
        <v>31</v>
      </c>
      <c r="I65" s="282" t="s">
        <v>32</v>
      </c>
      <c r="J65" s="285" t="s">
        <v>33</v>
      </c>
      <c r="K65" s="286" t="s">
        <v>34</v>
      </c>
      <c r="L65" s="286" t="s">
        <v>35</v>
      </c>
      <c r="M65" s="287" t="s">
        <v>54</v>
      </c>
      <c r="N65" s="284"/>
      <c r="O65" s="286" t="s">
        <v>37</v>
      </c>
      <c r="P65" s="336" t="s">
        <v>38</v>
      </c>
      <c r="Q65" s="314"/>
      <c r="R65" s="163" t="s">
        <v>39</v>
      </c>
      <c r="S65" s="164"/>
      <c r="T65" s="220"/>
      <c r="U65" s="165"/>
      <c r="V65" s="166" t="s">
        <v>40</v>
      </c>
    </row>
    <row r="66" spans="2:22" ht="15" customHeight="1">
      <c r="B66" s="318" t="s">
        <v>41</v>
      </c>
      <c r="C66" s="319"/>
      <c r="D66" s="167">
        <f>D56+7</f>
        <v>35</v>
      </c>
      <c r="E66" s="342">
        <v>36</v>
      </c>
      <c r="F66" s="343"/>
      <c r="G66" s="168">
        <f>G62-H62</f>
        <v>0</v>
      </c>
      <c r="H66" s="272"/>
      <c r="I66" s="168">
        <f>I62+H66</f>
        <v>0</v>
      </c>
      <c r="J66" s="87"/>
      <c r="K66" s="169" t="str">
        <f t="shared" ref="K66:K72" si="29">IFERROR((J66*1000)/G66," ")</f>
        <v xml:space="preserve"> </v>
      </c>
      <c r="L66" s="90"/>
      <c r="M66" s="170" t="str">
        <f t="shared" ref="M66:M72" si="30">IFERROR(L66/J66," ")</f>
        <v xml:space="preserve"> </v>
      </c>
      <c r="N66" s="171"/>
      <c r="O66" s="90"/>
      <c r="P66" s="340"/>
      <c r="Q66" s="341"/>
      <c r="R66" s="172" t="s">
        <v>42</v>
      </c>
      <c r="S66" s="173">
        <f>'Data per week'!E15</f>
        <v>0.15</v>
      </c>
      <c r="T66" s="174" t="str">
        <f>IFERROR((H73/G66*100)," ")</f>
        <v xml:space="preserve"> </v>
      </c>
      <c r="U66" s="175"/>
      <c r="V66" s="176" t="s">
        <v>43</v>
      </c>
    </row>
    <row r="67" spans="2:22" ht="15" customHeight="1">
      <c r="B67" s="368">
        <v>6</v>
      </c>
      <c r="C67" s="369"/>
      <c r="D67" s="369"/>
      <c r="E67" s="342">
        <v>37</v>
      </c>
      <c r="F67" s="343"/>
      <c r="G67" s="168">
        <f>G66-H66</f>
        <v>0</v>
      </c>
      <c r="H67" s="272"/>
      <c r="I67" s="168">
        <f>I66+H67</f>
        <v>0</v>
      </c>
      <c r="J67" s="87"/>
      <c r="K67" s="169" t="str">
        <f t="shared" si="29"/>
        <v xml:space="preserve"> </v>
      </c>
      <c r="L67" s="90"/>
      <c r="M67" s="170" t="str">
        <f t="shared" si="30"/>
        <v xml:space="preserve"> </v>
      </c>
      <c r="N67" s="171"/>
      <c r="O67" s="90"/>
      <c r="P67" s="340"/>
      <c r="Q67" s="341"/>
      <c r="R67" s="172" t="s">
        <v>44</v>
      </c>
      <c r="S67" s="173">
        <f>'Data per week'!G15</f>
        <v>1.7499999999999996</v>
      </c>
      <c r="T67" s="174" t="str">
        <f>IFERROR((I73/$P$8)*100," ")</f>
        <v xml:space="preserve"> </v>
      </c>
      <c r="U67" s="175"/>
      <c r="V67" s="176" t="s">
        <v>43</v>
      </c>
    </row>
    <row r="68" spans="2:22" ht="15" customHeight="1">
      <c r="B68" s="370"/>
      <c r="C68" s="371"/>
      <c r="D68" s="371"/>
      <c r="E68" s="342">
        <v>38</v>
      </c>
      <c r="F68" s="343"/>
      <c r="G68" s="168">
        <f t="shared" ref="G68:G72" si="31">G67-H67</f>
        <v>0</v>
      </c>
      <c r="H68" s="272"/>
      <c r="I68" s="168">
        <f t="shared" ref="I68:I72" si="32">I67+H68</f>
        <v>0</v>
      </c>
      <c r="J68" s="87"/>
      <c r="K68" s="169" t="str">
        <f t="shared" si="29"/>
        <v xml:space="preserve"> </v>
      </c>
      <c r="L68" s="90"/>
      <c r="M68" s="170" t="str">
        <f t="shared" si="30"/>
        <v xml:space="preserve"> </v>
      </c>
      <c r="N68" s="171"/>
      <c r="O68" s="90"/>
      <c r="P68" s="340"/>
      <c r="Q68" s="341"/>
      <c r="R68" s="172"/>
      <c r="S68" s="177"/>
      <c r="T68" s="178"/>
      <c r="U68" s="175"/>
      <c r="V68" s="176"/>
    </row>
    <row r="69" spans="2:22" ht="15" customHeight="1">
      <c r="B69" s="370"/>
      <c r="C69" s="371"/>
      <c r="D69" s="371"/>
      <c r="E69" s="342">
        <v>39</v>
      </c>
      <c r="F69" s="343"/>
      <c r="G69" s="168">
        <f t="shared" si="31"/>
        <v>0</v>
      </c>
      <c r="H69" s="272"/>
      <c r="I69" s="168">
        <f t="shared" si="32"/>
        <v>0</v>
      </c>
      <c r="J69" s="87"/>
      <c r="K69" s="169" t="str">
        <f t="shared" si="29"/>
        <v xml:space="preserve"> </v>
      </c>
      <c r="L69" s="90"/>
      <c r="M69" s="170" t="str">
        <f t="shared" si="30"/>
        <v xml:space="preserve"> </v>
      </c>
      <c r="N69" s="171"/>
      <c r="O69" s="90"/>
      <c r="P69" s="340"/>
      <c r="Q69" s="341"/>
      <c r="R69" s="172" t="s">
        <v>45</v>
      </c>
      <c r="S69" s="177">
        <f>'Data per week'!I15</f>
        <v>41</v>
      </c>
      <c r="T69" s="178" t="e">
        <f>K73/7</f>
        <v>#VALUE!</v>
      </c>
      <c r="U69" s="175"/>
      <c r="V69" s="176" t="s">
        <v>46</v>
      </c>
    </row>
    <row r="70" spans="2:22" ht="15" customHeight="1">
      <c r="B70" s="370"/>
      <c r="C70" s="371"/>
      <c r="D70" s="371"/>
      <c r="E70" s="342">
        <v>40</v>
      </c>
      <c r="F70" s="343"/>
      <c r="G70" s="168">
        <f t="shared" si="31"/>
        <v>0</v>
      </c>
      <c r="H70" s="272"/>
      <c r="I70" s="168">
        <f t="shared" si="32"/>
        <v>0</v>
      </c>
      <c r="J70" s="87"/>
      <c r="K70" s="169" t="str">
        <f t="shared" si="29"/>
        <v xml:space="preserve"> </v>
      </c>
      <c r="L70" s="90"/>
      <c r="M70" s="170" t="str">
        <f t="shared" si="30"/>
        <v xml:space="preserve"> </v>
      </c>
      <c r="N70" s="171"/>
      <c r="O70" s="90"/>
      <c r="P70" s="340"/>
      <c r="Q70" s="341"/>
      <c r="R70" s="172" t="s">
        <v>47</v>
      </c>
      <c r="S70" s="177">
        <f>'Data per week'!K15</f>
        <v>61.5</v>
      </c>
      <c r="T70" s="178" t="str">
        <f>IFERROR(((L73*1000)/G73)/7," ")</f>
        <v xml:space="preserve"> </v>
      </c>
      <c r="U70" s="175"/>
      <c r="V70" s="176" t="s">
        <v>48</v>
      </c>
    </row>
    <row r="71" spans="2:22" ht="15" customHeight="1">
      <c r="B71" s="370"/>
      <c r="C71" s="371"/>
      <c r="D71" s="371"/>
      <c r="E71" s="342">
        <v>41</v>
      </c>
      <c r="F71" s="343"/>
      <c r="G71" s="168">
        <f t="shared" si="31"/>
        <v>0</v>
      </c>
      <c r="H71" s="272"/>
      <c r="I71" s="168">
        <f t="shared" si="32"/>
        <v>0</v>
      </c>
      <c r="J71" s="87"/>
      <c r="K71" s="169" t="str">
        <f t="shared" si="29"/>
        <v xml:space="preserve"> </v>
      </c>
      <c r="L71" s="90"/>
      <c r="M71" s="170" t="str">
        <f t="shared" si="30"/>
        <v xml:space="preserve"> </v>
      </c>
      <c r="N71" s="171"/>
      <c r="O71" s="90"/>
      <c r="P71" s="340"/>
      <c r="Q71" s="341"/>
      <c r="R71" s="172" t="s">
        <v>49</v>
      </c>
      <c r="S71" s="173">
        <f>'Data per week'!M15</f>
        <v>1.5</v>
      </c>
      <c r="T71" s="179" t="str">
        <f>M73</f>
        <v xml:space="preserve"> </v>
      </c>
      <c r="U71" s="175"/>
      <c r="V71" s="176"/>
    </row>
    <row r="72" spans="2:22" ht="15" customHeight="1" thickBot="1">
      <c r="B72" s="370"/>
      <c r="C72" s="371"/>
      <c r="D72" s="371"/>
      <c r="E72" s="352">
        <v>42</v>
      </c>
      <c r="F72" s="353"/>
      <c r="G72" s="180">
        <f t="shared" si="31"/>
        <v>0</v>
      </c>
      <c r="H72" s="274">
        <v>0</v>
      </c>
      <c r="I72" s="180">
        <f t="shared" si="32"/>
        <v>0</v>
      </c>
      <c r="J72" s="88"/>
      <c r="K72" s="181" t="str">
        <f t="shared" si="29"/>
        <v xml:space="preserve"> </v>
      </c>
      <c r="L72" s="92"/>
      <c r="M72" s="182" t="str">
        <f t="shared" si="30"/>
        <v xml:space="preserve"> </v>
      </c>
      <c r="N72" s="183"/>
      <c r="O72" s="181">
        <f>T72</f>
        <v>0</v>
      </c>
      <c r="P72" s="354"/>
      <c r="Q72" s="355"/>
      <c r="R72" s="172" t="s">
        <v>64</v>
      </c>
      <c r="S72" s="158">
        <f>'Data per week'!P15</f>
        <v>475</v>
      </c>
      <c r="T72" s="184">
        <f>'Data per week'!R15</f>
        <v>0</v>
      </c>
      <c r="U72" s="175"/>
      <c r="V72" s="176" t="s">
        <v>46</v>
      </c>
    </row>
    <row r="73" spans="2:22" ht="15" customHeight="1" thickBot="1">
      <c r="B73" s="372"/>
      <c r="C73" s="373"/>
      <c r="D73" s="373"/>
      <c r="E73" s="366" t="s">
        <v>51</v>
      </c>
      <c r="F73" s="367"/>
      <c r="G73" s="185">
        <f>SUM(G66:G72)/7</f>
        <v>0</v>
      </c>
      <c r="H73" s="186">
        <f t="shared" ref="H73" si="33">SUM(H66:H72)</f>
        <v>0</v>
      </c>
      <c r="I73" s="186">
        <f>I72</f>
        <v>0</v>
      </c>
      <c r="J73" s="187">
        <f t="shared" ref="J73" si="34">SUM(J66:J72)</f>
        <v>0</v>
      </c>
      <c r="K73" s="187" t="str">
        <f>IFERROR(((J73/G73)*1000)," ")</f>
        <v xml:space="preserve"> </v>
      </c>
      <c r="L73" s="187">
        <f>SUM(L66:L72)</f>
        <v>0</v>
      </c>
      <c r="M73" s="188" t="str">
        <f>IFERROR(L73/J73," ")</f>
        <v xml:space="preserve"> </v>
      </c>
      <c r="N73" s="189"/>
      <c r="O73" s="190"/>
      <c r="P73" s="350"/>
      <c r="Q73" s="351"/>
      <c r="R73" s="191" t="s">
        <v>65</v>
      </c>
      <c r="S73" s="192">
        <f>'Data per week'!S15</f>
        <v>70</v>
      </c>
      <c r="T73" s="193">
        <f>'Data per week'!T15</f>
        <v>0</v>
      </c>
      <c r="U73" s="194"/>
      <c r="V73" s="195" t="s">
        <v>43</v>
      </c>
    </row>
    <row r="74" spans="2:22" ht="15" customHeight="1" thickBot="1">
      <c r="B74" s="273"/>
      <c r="C74" s="273"/>
      <c r="D74" s="273"/>
      <c r="E74" s="196"/>
      <c r="F74" s="196"/>
      <c r="G74" s="197"/>
      <c r="H74" s="197"/>
      <c r="I74" s="197"/>
      <c r="J74" s="198"/>
      <c r="K74" s="198"/>
      <c r="L74" s="198"/>
      <c r="M74" s="199"/>
      <c r="N74" s="197"/>
      <c r="O74" s="198"/>
      <c r="P74" s="197"/>
      <c r="Q74" s="197"/>
      <c r="R74" s="200"/>
      <c r="S74" s="177"/>
      <c r="T74" s="178"/>
      <c r="U74" s="175"/>
      <c r="V74" s="175"/>
    </row>
    <row r="75" spans="2:22" ht="15" customHeight="1">
      <c r="B75" s="313" t="s">
        <v>53</v>
      </c>
      <c r="C75" s="314"/>
      <c r="D75" s="314"/>
      <c r="E75" s="336" t="s">
        <v>29</v>
      </c>
      <c r="F75" s="337"/>
      <c r="G75" s="281" t="s">
        <v>30</v>
      </c>
      <c r="H75" s="282" t="s">
        <v>31</v>
      </c>
      <c r="I75" s="282" t="s">
        <v>32</v>
      </c>
      <c r="J75" s="285" t="s">
        <v>33</v>
      </c>
      <c r="K75" s="286" t="s">
        <v>34</v>
      </c>
      <c r="L75" s="286" t="s">
        <v>35</v>
      </c>
      <c r="M75" s="287" t="s">
        <v>54</v>
      </c>
      <c r="N75" s="284"/>
      <c r="O75" s="286" t="s">
        <v>37</v>
      </c>
      <c r="P75" s="336" t="s">
        <v>38</v>
      </c>
      <c r="Q75" s="314"/>
      <c r="R75" s="120" t="s">
        <v>39</v>
      </c>
      <c r="S75" s="121"/>
      <c r="T75" s="221"/>
      <c r="U75" s="122"/>
      <c r="V75" s="123" t="s">
        <v>40</v>
      </c>
    </row>
    <row r="76" spans="2:22" ht="15" customHeight="1">
      <c r="B76" s="320" t="s">
        <v>41</v>
      </c>
      <c r="C76" s="321"/>
      <c r="D76" s="201">
        <f>D66+7</f>
        <v>42</v>
      </c>
      <c r="E76" s="334">
        <v>43</v>
      </c>
      <c r="F76" s="335"/>
      <c r="G76" s="125">
        <f>G72-H72</f>
        <v>0</v>
      </c>
      <c r="H76" s="270"/>
      <c r="I76" s="125">
        <f>I72+H76</f>
        <v>0</v>
      </c>
      <c r="J76" s="85"/>
      <c r="K76" s="126" t="str">
        <f t="shared" ref="K76:K82" si="35">IFERROR((J76*1000)/G76," ")</f>
        <v xml:space="preserve"> </v>
      </c>
      <c r="L76" s="89"/>
      <c r="M76" s="127" t="str">
        <f t="shared" ref="M76:M82" si="36">IFERROR(L76/J76," ")</f>
        <v xml:space="preserve"> </v>
      </c>
      <c r="N76" s="128"/>
      <c r="O76" s="89"/>
      <c r="P76" s="338"/>
      <c r="Q76" s="339"/>
      <c r="R76" s="129" t="s">
        <v>42</v>
      </c>
      <c r="S76" s="130">
        <f>'Data per week'!E16</f>
        <v>0.15</v>
      </c>
      <c r="T76" s="131" t="str">
        <f>IFERROR((H83/G76*100)," ")</f>
        <v xml:space="preserve"> </v>
      </c>
      <c r="U76" s="132"/>
      <c r="V76" s="133" t="s">
        <v>43</v>
      </c>
    </row>
    <row r="77" spans="2:22" ht="15" customHeight="1">
      <c r="B77" s="328">
        <v>7</v>
      </c>
      <c r="C77" s="329"/>
      <c r="D77" s="329"/>
      <c r="E77" s="334">
        <v>44</v>
      </c>
      <c r="F77" s="335"/>
      <c r="G77" s="125">
        <f>G76-H76</f>
        <v>0</v>
      </c>
      <c r="H77" s="270">
        <v>0</v>
      </c>
      <c r="I77" s="125">
        <f>I76+H77</f>
        <v>0</v>
      </c>
      <c r="J77" s="85"/>
      <c r="K77" s="126" t="str">
        <f t="shared" si="35"/>
        <v xml:space="preserve"> </v>
      </c>
      <c r="L77" s="89"/>
      <c r="M77" s="127" t="str">
        <f t="shared" si="36"/>
        <v xml:space="preserve"> </v>
      </c>
      <c r="N77" s="128"/>
      <c r="O77" s="89"/>
      <c r="P77" s="338"/>
      <c r="Q77" s="339"/>
      <c r="R77" s="129" t="s">
        <v>44</v>
      </c>
      <c r="S77" s="130">
        <f>'Data per week'!G16</f>
        <v>1.8999999999999995</v>
      </c>
      <c r="T77" s="131" t="str">
        <f>IFERROR((I83/$P$8)*100," ")</f>
        <v xml:space="preserve"> </v>
      </c>
      <c r="U77" s="132"/>
      <c r="V77" s="133" t="s">
        <v>43</v>
      </c>
    </row>
    <row r="78" spans="2:22" ht="15" customHeight="1">
      <c r="B78" s="330"/>
      <c r="C78" s="331"/>
      <c r="D78" s="331"/>
      <c r="E78" s="334">
        <v>45</v>
      </c>
      <c r="F78" s="335"/>
      <c r="G78" s="125">
        <f t="shared" ref="G78:G82" si="37">G77-H77</f>
        <v>0</v>
      </c>
      <c r="H78" s="270">
        <v>0</v>
      </c>
      <c r="I78" s="125">
        <f t="shared" ref="I78:I82" si="38">I77+H78</f>
        <v>0</v>
      </c>
      <c r="J78" s="85"/>
      <c r="K78" s="126" t="str">
        <f t="shared" si="35"/>
        <v xml:space="preserve"> </v>
      </c>
      <c r="L78" s="89"/>
      <c r="M78" s="127" t="str">
        <f t="shared" si="36"/>
        <v xml:space="preserve"> </v>
      </c>
      <c r="N78" s="128"/>
      <c r="O78" s="89"/>
      <c r="P78" s="338"/>
      <c r="Q78" s="339"/>
      <c r="R78" s="129"/>
      <c r="S78" s="134"/>
      <c r="T78" s="135"/>
      <c r="U78" s="132"/>
      <c r="V78" s="133"/>
    </row>
    <row r="79" spans="2:22" ht="15" customHeight="1">
      <c r="B79" s="330"/>
      <c r="C79" s="331"/>
      <c r="D79" s="331"/>
      <c r="E79" s="334">
        <v>46</v>
      </c>
      <c r="F79" s="335"/>
      <c r="G79" s="125">
        <f t="shared" si="37"/>
        <v>0</v>
      </c>
      <c r="H79" s="270">
        <v>0</v>
      </c>
      <c r="I79" s="125">
        <f t="shared" si="38"/>
        <v>0</v>
      </c>
      <c r="J79" s="85"/>
      <c r="K79" s="126" t="str">
        <f t="shared" si="35"/>
        <v xml:space="preserve"> </v>
      </c>
      <c r="L79" s="89"/>
      <c r="M79" s="127" t="str">
        <f t="shared" si="36"/>
        <v xml:space="preserve"> </v>
      </c>
      <c r="N79" s="128"/>
      <c r="O79" s="89"/>
      <c r="P79" s="338"/>
      <c r="Q79" s="339"/>
      <c r="R79" s="129" t="s">
        <v>45</v>
      </c>
      <c r="S79" s="134">
        <f>'Data per week'!I16</f>
        <v>47</v>
      </c>
      <c r="T79" s="135" t="e">
        <f>K83/7</f>
        <v>#VALUE!</v>
      </c>
      <c r="U79" s="132"/>
      <c r="V79" s="133" t="s">
        <v>46</v>
      </c>
    </row>
    <row r="80" spans="2:22" ht="15" customHeight="1">
      <c r="B80" s="330"/>
      <c r="C80" s="331"/>
      <c r="D80" s="331"/>
      <c r="E80" s="334">
        <v>47</v>
      </c>
      <c r="F80" s="335"/>
      <c r="G80" s="125">
        <f t="shared" si="37"/>
        <v>0</v>
      </c>
      <c r="H80" s="270">
        <v>0</v>
      </c>
      <c r="I80" s="125">
        <f t="shared" si="38"/>
        <v>0</v>
      </c>
      <c r="J80" s="85"/>
      <c r="K80" s="126" t="str">
        <f t="shared" si="35"/>
        <v xml:space="preserve"> </v>
      </c>
      <c r="L80" s="89"/>
      <c r="M80" s="127" t="str">
        <f t="shared" si="36"/>
        <v xml:space="preserve"> </v>
      </c>
      <c r="N80" s="128"/>
      <c r="O80" s="89"/>
      <c r="P80" s="338"/>
      <c r="Q80" s="339"/>
      <c r="R80" s="129" t="s">
        <v>47</v>
      </c>
      <c r="S80" s="134">
        <f>'Data per week'!K16</f>
        <v>70.5</v>
      </c>
      <c r="T80" s="135" t="str">
        <f>IFERROR(((L83*1000)/G83)/7," ")</f>
        <v xml:space="preserve"> </v>
      </c>
      <c r="U80" s="132"/>
      <c r="V80" s="133" t="s">
        <v>48</v>
      </c>
    </row>
    <row r="81" spans="2:24" ht="15" customHeight="1">
      <c r="B81" s="330"/>
      <c r="C81" s="331"/>
      <c r="D81" s="331"/>
      <c r="E81" s="334">
        <v>48</v>
      </c>
      <c r="F81" s="335"/>
      <c r="G81" s="125">
        <f t="shared" si="37"/>
        <v>0</v>
      </c>
      <c r="H81" s="270"/>
      <c r="I81" s="125">
        <f t="shared" si="38"/>
        <v>0</v>
      </c>
      <c r="J81" s="85"/>
      <c r="K81" s="126" t="str">
        <f t="shared" si="35"/>
        <v xml:space="preserve"> </v>
      </c>
      <c r="L81" s="89"/>
      <c r="M81" s="127" t="str">
        <f t="shared" si="36"/>
        <v xml:space="preserve"> </v>
      </c>
      <c r="N81" s="128"/>
      <c r="O81" s="89"/>
      <c r="P81" s="338"/>
      <c r="Q81" s="339"/>
      <c r="R81" s="129" t="s">
        <v>49</v>
      </c>
      <c r="S81" s="130">
        <f>'Data per week'!M16</f>
        <v>1.5</v>
      </c>
      <c r="T81" s="202" t="str">
        <f>M83</f>
        <v xml:space="preserve"> </v>
      </c>
      <c r="U81" s="132"/>
      <c r="V81" s="133"/>
    </row>
    <row r="82" spans="2:24" ht="15" customHeight="1" thickBot="1">
      <c r="B82" s="330"/>
      <c r="C82" s="331"/>
      <c r="D82" s="331"/>
      <c r="E82" s="348">
        <v>49</v>
      </c>
      <c r="F82" s="349"/>
      <c r="G82" s="136">
        <f t="shared" si="37"/>
        <v>0</v>
      </c>
      <c r="H82" s="271"/>
      <c r="I82" s="136">
        <f t="shared" si="38"/>
        <v>0</v>
      </c>
      <c r="J82" s="86"/>
      <c r="K82" s="137" t="str">
        <f t="shared" si="35"/>
        <v xml:space="preserve"> </v>
      </c>
      <c r="L82" s="91"/>
      <c r="M82" s="138" t="str">
        <f t="shared" si="36"/>
        <v xml:space="preserve"> </v>
      </c>
      <c r="N82" s="139"/>
      <c r="O82" s="137">
        <f>T82</f>
        <v>0</v>
      </c>
      <c r="P82" s="346"/>
      <c r="Q82" s="347"/>
      <c r="R82" s="129" t="s">
        <v>66</v>
      </c>
      <c r="S82" s="134">
        <f>'Data per week'!P16</f>
        <v>583</v>
      </c>
      <c r="T82" s="140">
        <f>'Data per week'!R16</f>
        <v>0</v>
      </c>
      <c r="U82" s="132"/>
      <c r="V82" s="133" t="s">
        <v>46</v>
      </c>
    </row>
    <row r="83" spans="2:24" ht="15" customHeight="1" thickBot="1">
      <c r="B83" s="332"/>
      <c r="C83" s="333"/>
      <c r="D83" s="333"/>
      <c r="E83" s="356" t="s">
        <v>51</v>
      </c>
      <c r="F83" s="357"/>
      <c r="G83" s="141">
        <f>SUM(G76:G82)/7</f>
        <v>0</v>
      </c>
      <c r="H83" s="142">
        <f t="shared" ref="H83" si="39">SUM(H76:H82)</f>
        <v>0</v>
      </c>
      <c r="I83" s="142">
        <f>I82</f>
        <v>0</v>
      </c>
      <c r="J83" s="143">
        <f t="shared" ref="J83" si="40">SUM(J76:J82)</f>
        <v>0</v>
      </c>
      <c r="K83" s="143" t="str">
        <f>IFERROR(((J83/G83)*1000)," ")</f>
        <v xml:space="preserve"> </v>
      </c>
      <c r="L83" s="143">
        <f>SUM(L76:L82)</f>
        <v>0</v>
      </c>
      <c r="M83" s="144" t="str">
        <f>IFERROR(L83/J83," ")</f>
        <v xml:space="preserve"> </v>
      </c>
      <c r="N83" s="145"/>
      <c r="O83" s="146"/>
      <c r="P83" s="344"/>
      <c r="Q83" s="345"/>
      <c r="R83" s="147" t="s">
        <v>67</v>
      </c>
      <c r="S83" s="148">
        <f>'Data per week'!S16</f>
        <v>73</v>
      </c>
      <c r="T83" s="149">
        <f>'Data per week'!T16</f>
        <v>0</v>
      </c>
      <c r="U83" s="150"/>
      <c r="V83" s="151" t="s">
        <v>43</v>
      </c>
    </row>
    <row r="84" spans="2:24" ht="15" customHeight="1" thickBot="1">
      <c r="B84" s="152"/>
      <c r="C84" s="152"/>
      <c r="D84" s="152"/>
      <c r="E84" s="153"/>
      <c r="F84" s="153"/>
      <c r="G84" s="154"/>
      <c r="H84" s="154"/>
      <c r="I84" s="154"/>
      <c r="J84" s="155"/>
      <c r="K84" s="155"/>
      <c r="L84" s="155"/>
      <c r="M84" s="156"/>
      <c r="N84" s="154"/>
      <c r="O84" s="155"/>
      <c r="P84" s="154"/>
      <c r="Q84" s="154"/>
      <c r="R84" s="157"/>
      <c r="S84" s="158"/>
      <c r="T84" s="159"/>
      <c r="U84" s="160"/>
      <c r="V84" s="160"/>
      <c r="W84" s="161"/>
      <c r="X84" s="162"/>
    </row>
    <row r="85" spans="2:24" ht="15" customHeight="1">
      <c r="B85" s="313" t="s">
        <v>53</v>
      </c>
      <c r="C85" s="314"/>
      <c r="D85" s="314"/>
      <c r="E85" s="336" t="s">
        <v>29</v>
      </c>
      <c r="F85" s="337"/>
      <c r="G85" s="281" t="s">
        <v>30</v>
      </c>
      <c r="H85" s="282" t="s">
        <v>31</v>
      </c>
      <c r="I85" s="282" t="s">
        <v>32</v>
      </c>
      <c r="J85" s="285" t="s">
        <v>33</v>
      </c>
      <c r="K85" s="286" t="s">
        <v>34</v>
      </c>
      <c r="L85" s="286" t="s">
        <v>35</v>
      </c>
      <c r="M85" s="287" t="s">
        <v>54</v>
      </c>
      <c r="N85" s="284"/>
      <c r="O85" s="286" t="s">
        <v>37</v>
      </c>
      <c r="P85" s="336" t="s">
        <v>38</v>
      </c>
      <c r="Q85" s="314"/>
      <c r="R85" s="163" t="s">
        <v>39</v>
      </c>
      <c r="S85" s="164"/>
      <c r="T85" s="220"/>
      <c r="U85" s="165"/>
      <c r="V85" s="166" t="s">
        <v>40</v>
      </c>
    </row>
    <row r="86" spans="2:24" ht="15" customHeight="1">
      <c r="B86" s="318" t="s">
        <v>41</v>
      </c>
      <c r="C86" s="319"/>
      <c r="D86" s="167">
        <f>D76+7</f>
        <v>49</v>
      </c>
      <c r="E86" s="342">
        <v>50</v>
      </c>
      <c r="F86" s="343"/>
      <c r="G86" s="168">
        <f>G82-H82</f>
        <v>0</v>
      </c>
      <c r="H86" s="272"/>
      <c r="I86" s="168">
        <f>I82+H86</f>
        <v>0</v>
      </c>
      <c r="J86" s="87"/>
      <c r="K86" s="169" t="str">
        <f t="shared" ref="K86:K92" si="41">IFERROR((J86*1000)/G86," ")</f>
        <v xml:space="preserve"> </v>
      </c>
      <c r="L86" s="90"/>
      <c r="M86" s="170" t="str">
        <f t="shared" ref="M86:M92" si="42">IFERROR(L86/J86," ")</f>
        <v xml:space="preserve"> </v>
      </c>
      <c r="N86" s="171"/>
      <c r="O86" s="90"/>
      <c r="P86" s="340"/>
      <c r="Q86" s="341"/>
      <c r="R86" s="172" t="s">
        <v>42</v>
      </c>
      <c r="S86" s="173">
        <f>'Data per week'!E17</f>
        <v>0.15</v>
      </c>
      <c r="T86" s="174" t="str">
        <f>IFERROR((H93/G86*100)," ")</f>
        <v xml:space="preserve"> </v>
      </c>
      <c r="U86" s="175"/>
      <c r="V86" s="176" t="s">
        <v>43</v>
      </c>
    </row>
    <row r="87" spans="2:24" ht="15" customHeight="1">
      <c r="B87" s="368">
        <v>8</v>
      </c>
      <c r="C87" s="369"/>
      <c r="D87" s="369"/>
      <c r="E87" s="342">
        <v>51</v>
      </c>
      <c r="F87" s="343"/>
      <c r="G87" s="168">
        <f>G86-H86</f>
        <v>0</v>
      </c>
      <c r="H87" s="272"/>
      <c r="I87" s="168">
        <f>I86+H87</f>
        <v>0</v>
      </c>
      <c r="J87" s="87"/>
      <c r="K87" s="169" t="str">
        <f t="shared" si="41"/>
        <v xml:space="preserve"> </v>
      </c>
      <c r="L87" s="90"/>
      <c r="M87" s="170" t="str">
        <f t="shared" si="42"/>
        <v xml:space="preserve"> </v>
      </c>
      <c r="N87" s="171"/>
      <c r="O87" s="90"/>
      <c r="P87" s="340"/>
      <c r="Q87" s="341"/>
      <c r="R87" s="172" t="s">
        <v>44</v>
      </c>
      <c r="S87" s="173">
        <f>'Data per week'!G17</f>
        <v>2.0499999999999994</v>
      </c>
      <c r="T87" s="174" t="str">
        <f>IFERROR((I93/$P$8)*100," ")</f>
        <v xml:space="preserve"> </v>
      </c>
      <c r="U87" s="175"/>
      <c r="V87" s="176" t="s">
        <v>43</v>
      </c>
    </row>
    <row r="88" spans="2:24" ht="15" customHeight="1">
      <c r="B88" s="370"/>
      <c r="C88" s="371"/>
      <c r="D88" s="371"/>
      <c r="E88" s="342">
        <v>52</v>
      </c>
      <c r="F88" s="343"/>
      <c r="G88" s="168">
        <f t="shared" ref="G88:G92" si="43">G87-H87</f>
        <v>0</v>
      </c>
      <c r="H88" s="272"/>
      <c r="I88" s="168">
        <f t="shared" ref="I88:I92" si="44">I87+H88</f>
        <v>0</v>
      </c>
      <c r="J88" s="87"/>
      <c r="K88" s="169" t="str">
        <f t="shared" si="41"/>
        <v xml:space="preserve"> </v>
      </c>
      <c r="L88" s="90"/>
      <c r="M88" s="170" t="str">
        <f t="shared" si="42"/>
        <v xml:space="preserve"> </v>
      </c>
      <c r="N88" s="171"/>
      <c r="O88" s="90"/>
      <c r="P88" s="340"/>
      <c r="Q88" s="341"/>
      <c r="R88" s="172"/>
      <c r="S88" s="177"/>
      <c r="T88" s="178"/>
      <c r="U88" s="175"/>
      <c r="V88" s="176"/>
    </row>
    <row r="89" spans="2:24" ht="15" customHeight="1">
      <c r="B89" s="370"/>
      <c r="C89" s="371"/>
      <c r="D89" s="371"/>
      <c r="E89" s="342">
        <v>53</v>
      </c>
      <c r="F89" s="343"/>
      <c r="G89" s="168">
        <f t="shared" si="43"/>
        <v>0</v>
      </c>
      <c r="H89" s="272"/>
      <c r="I89" s="168">
        <f t="shared" si="44"/>
        <v>0</v>
      </c>
      <c r="J89" s="87"/>
      <c r="K89" s="169" t="str">
        <f t="shared" si="41"/>
        <v xml:space="preserve"> </v>
      </c>
      <c r="L89" s="90"/>
      <c r="M89" s="170" t="str">
        <f t="shared" si="42"/>
        <v xml:space="preserve"> </v>
      </c>
      <c r="N89" s="171"/>
      <c r="O89" s="90"/>
      <c r="P89" s="340"/>
      <c r="Q89" s="341"/>
      <c r="R89" s="172" t="s">
        <v>45</v>
      </c>
      <c r="S89" s="177">
        <f>'Data per week'!I17</f>
        <v>51</v>
      </c>
      <c r="T89" s="178" t="e">
        <f>K93/7</f>
        <v>#VALUE!</v>
      </c>
      <c r="U89" s="175"/>
      <c r="V89" s="176" t="s">
        <v>46</v>
      </c>
    </row>
    <row r="90" spans="2:24" ht="15" customHeight="1">
      <c r="B90" s="370"/>
      <c r="C90" s="371"/>
      <c r="D90" s="371"/>
      <c r="E90" s="342">
        <v>54</v>
      </c>
      <c r="F90" s="343"/>
      <c r="G90" s="168">
        <f t="shared" si="43"/>
        <v>0</v>
      </c>
      <c r="H90" s="272"/>
      <c r="I90" s="168">
        <f t="shared" si="44"/>
        <v>0</v>
      </c>
      <c r="J90" s="87"/>
      <c r="K90" s="169" t="str">
        <f t="shared" si="41"/>
        <v xml:space="preserve"> </v>
      </c>
      <c r="L90" s="90"/>
      <c r="M90" s="170" t="str">
        <f t="shared" si="42"/>
        <v xml:space="preserve"> </v>
      </c>
      <c r="N90" s="171"/>
      <c r="O90" s="90"/>
      <c r="P90" s="340"/>
      <c r="Q90" s="341"/>
      <c r="R90" s="172" t="s">
        <v>47</v>
      </c>
      <c r="S90" s="177">
        <f>'Data per week'!K17</f>
        <v>76.5</v>
      </c>
      <c r="T90" s="178" t="str">
        <f>IFERROR(((L93*1000)/G93)/7," ")</f>
        <v xml:space="preserve"> </v>
      </c>
      <c r="U90" s="175"/>
      <c r="V90" s="176" t="s">
        <v>48</v>
      </c>
    </row>
    <row r="91" spans="2:24" ht="15" customHeight="1">
      <c r="B91" s="370"/>
      <c r="C91" s="371"/>
      <c r="D91" s="371"/>
      <c r="E91" s="342">
        <v>55</v>
      </c>
      <c r="F91" s="343"/>
      <c r="G91" s="168">
        <f t="shared" si="43"/>
        <v>0</v>
      </c>
      <c r="H91" s="272"/>
      <c r="I91" s="168">
        <f t="shared" si="44"/>
        <v>0</v>
      </c>
      <c r="J91" s="87"/>
      <c r="K91" s="169" t="str">
        <f t="shared" si="41"/>
        <v xml:space="preserve"> </v>
      </c>
      <c r="L91" s="90"/>
      <c r="M91" s="170" t="str">
        <f t="shared" si="42"/>
        <v xml:space="preserve"> </v>
      </c>
      <c r="N91" s="171"/>
      <c r="O91" s="90"/>
      <c r="P91" s="340"/>
      <c r="Q91" s="341"/>
      <c r="R91" s="172" t="s">
        <v>49</v>
      </c>
      <c r="S91" s="173">
        <f>'Data per week'!M17</f>
        <v>1.5</v>
      </c>
      <c r="T91" s="179" t="str">
        <f>M93</f>
        <v xml:space="preserve"> </v>
      </c>
      <c r="U91" s="175"/>
      <c r="V91" s="176"/>
    </row>
    <row r="92" spans="2:24" ht="15" customHeight="1" thickBot="1">
      <c r="B92" s="370"/>
      <c r="C92" s="371"/>
      <c r="D92" s="371"/>
      <c r="E92" s="352">
        <v>56</v>
      </c>
      <c r="F92" s="353"/>
      <c r="G92" s="180">
        <f t="shared" si="43"/>
        <v>0</v>
      </c>
      <c r="H92" s="274"/>
      <c r="I92" s="180">
        <f t="shared" si="44"/>
        <v>0</v>
      </c>
      <c r="J92" s="88"/>
      <c r="K92" s="181" t="str">
        <f t="shared" si="41"/>
        <v xml:space="preserve"> </v>
      </c>
      <c r="L92" s="92"/>
      <c r="M92" s="182" t="str">
        <f t="shared" si="42"/>
        <v xml:space="preserve"> </v>
      </c>
      <c r="N92" s="183"/>
      <c r="O92" s="181">
        <f>T92</f>
        <v>0</v>
      </c>
      <c r="P92" s="354"/>
      <c r="Q92" s="355"/>
      <c r="R92" s="172" t="s">
        <v>68</v>
      </c>
      <c r="S92" s="158">
        <f>'Data per week'!P17</f>
        <v>685</v>
      </c>
      <c r="T92" s="184">
        <f>'Data per week'!R17</f>
        <v>0</v>
      </c>
      <c r="U92" s="175"/>
      <c r="V92" s="176" t="s">
        <v>46</v>
      </c>
    </row>
    <row r="93" spans="2:24" ht="15" customHeight="1" thickBot="1">
      <c r="B93" s="372"/>
      <c r="C93" s="373"/>
      <c r="D93" s="373"/>
      <c r="E93" s="366" t="s">
        <v>51</v>
      </c>
      <c r="F93" s="367"/>
      <c r="G93" s="185">
        <f>SUM(G86:G92)/7</f>
        <v>0</v>
      </c>
      <c r="H93" s="186">
        <f t="shared" ref="H93" si="45">SUM(H86:H92)</f>
        <v>0</v>
      </c>
      <c r="I93" s="186">
        <f>I92</f>
        <v>0</v>
      </c>
      <c r="J93" s="187">
        <f t="shared" ref="J93" si="46">SUM(J86:J92)</f>
        <v>0</v>
      </c>
      <c r="K93" s="187" t="str">
        <f>IFERROR(((J93/G93)*1000)," ")</f>
        <v xml:space="preserve"> </v>
      </c>
      <c r="L93" s="187">
        <f>SUM(L86:L92)</f>
        <v>0</v>
      </c>
      <c r="M93" s="188" t="str">
        <f>IFERROR(L93/J93," ")</f>
        <v xml:space="preserve"> </v>
      </c>
      <c r="N93" s="189"/>
      <c r="O93" s="190"/>
      <c r="P93" s="350"/>
      <c r="Q93" s="351"/>
      <c r="R93" s="191" t="s">
        <v>69</v>
      </c>
      <c r="S93" s="192">
        <f>'Data per week'!S17</f>
        <v>77.5</v>
      </c>
      <c r="T93" s="193">
        <f>'Data per week'!T17</f>
        <v>0</v>
      </c>
      <c r="U93" s="194"/>
      <c r="V93" s="195" t="s">
        <v>43</v>
      </c>
    </row>
    <row r="94" spans="2:24" ht="15" customHeight="1" thickBot="1">
      <c r="B94" s="273"/>
      <c r="C94" s="273"/>
      <c r="D94" s="273"/>
      <c r="E94" s="196"/>
      <c r="F94" s="196"/>
      <c r="G94" s="197"/>
      <c r="H94" s="197"/>
      <c r="I94" s="197"/>
      <c r="J94" s="203"/>
      <c r="K94" s="198"/>
      <c r="L94" s="198"/>
      <c r="M94" s="199"/>
      <c r="N94" s="197"/>
      <c r="O94" s="198"/>
      <c r="P94" s="197"/>
      <c r="Q94" s="197"/>
      <c r="R94" s="200"/>
      <c r="S94" s="177"/>
      <c r="T94" s="178"/>
      <c r="U94" s="175"/>
      <c r="V94" s="175"/>
    </row>
    <row r="95" spans="2:24" ht="15" customHeight="1">
      <c r="B95" s="313" t="s">
        <v>53</v>
      </c>
      <c r="C95" s="314"/>
      <c r="D95" s="314"/>
      <c r="E95" s="336" t="s">
        <v>29</v>
      </c>
      <c r="F95" s="337"/>
      <c r="G95" s="281" t="s">
        <v>30</v>
      </c>
      <c r="H95" s="282" t="s">
        <v>31</v>
      </c>
      <c r="I95" s="282" t="s">
        <v>32</v>
      </c>
      <c r="J95" s="285" t="s">
        <v>33</v>
      </c>
      <c r="K95" s="286" t="s">
        <v>34</v>
      </c>
      <c r="L95" s="286" t="s">
        <v>35</v>
      </c>
      <c r="M95" s="287" t="s">
        <v>54</v>
      </c>
      <c r="N95" s="284"/>
      <c r="O95" s="286" t="s">
        <v>37</v>
      </c>
      <c r="P95" s="336" t="s">
        <v>38</v>
      </c>
      <c r="Q95" s="314"/>
      <c r="R95" s="120" t="s">
        <v>39</v>
      </c>
      <c r="S95" s="121"/>
      <c r="T95" s="221"/>
      <c r="U95" s="122"/>
      <c r="V95" s="123" t="s">
        <v>40</v>
      </c>
    </row>
    <row r="96" spans="2:24" ht="15" customHeight="1">
      <c r="B96" s="320" t="s">
        <v>41</v>
      </c>
      <c r="C96" s="321"/>
      <c r="D96" s="201">
        <f>D86+7</f>
        <v>56</v>
      </c>
      <c r="E96" s="334">
        <v>57</v>
      </c>
      <c r="F96" s="335"/>
      <c r="G96" s="125">
        <f>G92-H92</f>
        <v>0</v>
      </c>
      <c r="H96" s="270"/>
      <c r="I96" s="125">
        <f>I92+H96</f>
        <v>0</v>
      </c>
      <c r="J96" s="85"/>
      <c r="K96" s="126" t="str">
        <f t="shared" ref="K96:K102" si="47">IFERROR((J96*1000)/G96," ")</f>
        <v xml:space="preserve"> </v>
      </c>
      <c r="L96" s="89"/>
      <c r="M96" s="127" t="str">
        <f t="shared" ref="M96:M102" si="48">IFERROR(L96/J96," ")</f>
        <v xml:space="preserve"> </v>
      </c>
      <c r="N96" s="128"/>
      <c r="O96" s="89"/>
      <c r="P96" s="338"/>
      <c r="Q96" s="339"/>
      <c r="R96" s="129" t="s">
        <v>42</v>
      </c>
      <c r="S96" s="130">
        <f>'Data per week'!E18</f>
        <v>0.15</v>
      </c>
      <c r="T96" s="131" t="str">
        <f>IFERROR((H103/G96*100)," ")</f>
        <v xml:space="preserve"> </v>
      </c>
      <c r="U96" s="132"/>
      <c r="V96" s="133" t="s">
        <v>43</v>
      </c>
    </row>
    <row r="97" spans="2:24" ht="15" customHeight="1">
      <c r="B97" s="328">
        <v>9</v>
      </c>
      <c r="C97" s="329"/>
      <c r="D97" s="329"/>
      <c r="E97" s="334">
        <v>58</v>
      </c>
      <c r="F97" s="335"/>
      <c r="G97" s="125">
        <f>G96-H96</f>
        <v>0</v>
      </c>
      <c r="H97" s="270"/>
      <c r="I97" s="125">
        <f>I96+H97</f>
        <v>0</v>
      </c>
      <c r="J97" s="85"/>
      <c r="K97" s="126" t="str">
        <f t="shared" si="47"/>
        <v xml:space="preserve"> </v>
      </c>
      <c r="L97" s="89"/>
      <c r="M97" s="127" t="str">
        <f t="shared" si="48"/>
        <v xml:space="preserve"> </v>
      </c>
      <c r="N97" s="128"/>
      <c r="O97" s="89"/>
      <c r="P97" s="338"/>
      <c r="Q97" s="339"/>
      <c r="R97" s="129" t="s">
        <v>44</v>
      </c>
      <c r="S97" s="130">
        <f>'Data per week'!G18</f>
        <v>2.1999999999999993</v>
      </c>
      <c r="T97" s="131" t="str">
        <f>IFERROR((I103/$P$8)*100," ")</f>
        <v xml:space="preserve"> </v>
      </c>
      <c r="U97" s="132"/>
      <c r="V97" s="133" t="s">
        <v>43</v>
      </c>
    </row>
    <row r="98" spans="2:24" ht="15" customHeight="1">
      <c r="B98" s="330"/>
      <c r="C98" s="331"/>
      <c r="D98" s="331"/>
      <c r="E98" s="334">
        <v>59</v>
      </c>
      <c r="F98" s="335"/>
      <c r="G98" s="125">
        <f t="shared" ref="G98:G102" si="49">G97-H97</f>
        <v>0</v>
      </c>
      <c r="H98" s="270"/>
      <c r="I98" s="125">
        <f t="shared" ref="I98:I102" si="50">I97+H98</f>
        <v>0</v>
      </c>
      <c r="J98" s="85"/>
      <c r="K98" s="126" t="str">
        <f t="shared" si="47"/>
        <v xml:space="preserve"> </v>
      </c>
      <c r="L98" s="89"/>
      <c r="M98" s="127" t="str">
        <f t="shared" si="48"/>
        <v xml:space="preserve"> </v>
      </c>
      <c r="N98" s="128"/>
      <c r="O98" s="89"/>
      <c r="P98" s="338"/>
      <c r="Q98" s="339"/>
      <c r="R98" s="129"/>
      <c r="S98" s="134"/>
      <c r="T98" s="135"/>
      <c r="U98" s="132"/>
      <c r="V98" s="133"/>
    </row>
    <row r="99" spans="2:24" ht="15" customHeight="1">
      <c r="B99" s="330"/>
      <c r="C99" s="331"/>
      <c r="D99" s="331"/>
      <c r="E99" s="334">
        <v>60</v>
      </c>
      <c r="F99" s="335"/>
      <c r="G99" s="125">
        <f t="shared" si="49"/>
        <v>0</v>
      </c>
      <c r="H99" s="270"/>
      <c r="I99" s="125">
        <f t="shared" si="50"/>
        <v>0</v>
      </c>
      <c r="J99" s="85"/>
      <c r="K99" s="126" t="str">
        <f t="shared" si="47"/>
        <v xml:space="preserve"> </v>
      </c>
      <c r="L99" s="89"/>
      <c r="M99" s="127" t="str">
        <f t="shared" si="48"/>
        <v xml:space="preserve"> </v>
      </c>
      <c r="N99" s="128"/>
      <c r="O99" s="89"/>
      <c r="P99" s="338"/>
      <c r="Q99" s="339"/>
      <c r="R99" s="129" t="s">
        <v>45</v>
      </c>
      <c r="S99" s="134">
        <f>'Data per week'!I18</f>
        <v>55</v>
      </c>
      <c r="T99" s="135" t="e">
        <f>K103/7</f>
        <v>#VALUE!</v>
      </c>
      <c r="U99" s="132"/>
      <c r="V99" s="133" t="s">
        <v>46</v>
      </c>
    </row>
    <row r="100" spans="2:24" ht="15" customHeight="1">
      <c r="B100" s="330"/>
      <c r="C100" s="331"/>
      <c r="D100" s="331"/>
      <c r="E100" s="334">
        <v>61</v>
      </c>
      <c r="F100" s="335"/>
      <c r="G100" s="125">
        <f t="shared" si="49"/>
        <v>0</v>
      </c>
      <c r="H100" s="270"/>
      <c r="I100" s="125">
        <f t="shared" si="50"/>
        <v>0</v>
      </c>
      <c r="J100" s="85"/>
      <c r="K100" s="126" t="str">
        <f t="shared" si="47"/>
        <v xml:space="preserve"> </v>
      </c>
      <c r="L100" s="89"/>
      <c r="M100" s="127" t="str">
        <f t="shared" si="48"/>
        <v xml:space="preserve"> </v>
      </c>
      <c r="N100" s="128"/>
      <c r="O100" s="89"/>
      <c r="P100" s="338"/>
      <c r="Q100" s="339"/>
      <c r="R100" s="129" t="s">
        <v>47</v>
      </c>
      <c r="S100" s="134">
        <f>'Data per week'!K17</f>
        <v>76.5</v>
      </c>
      <c r="T100" s="135" t="str">
        <f>IFERROR(((L103*1000)/G103)/7," ")</f>
        <v xml:space="preserve"> </v>
      </c>
      <c r="U100" s="132"/>
      <c r="V100" s="133" t="s">
        <v>48</v>
      </c>
    </row>
    <row r="101" spans="2:24" ht="15" customHeight="1">
      <c r="B101" s="330"/>
      <c r="C101" s="331"/>
      <c r="D101" s="331"/>
      <c r="E101" s="334">
        <v>62</v>
      </c>
      <c r="F101" s="335"/>
      <c r="G101" s="125">
        <f t="shared" si="49"/>
        <v>0</v>
      </c>
      <c r="H101" s="270"/>
      <c r="I101" s="125">
        <f t="shared" si="50"/>
        <v>0</v>
      </c>
      <c r="J101" s="85"/>
      <c r="K101" s="126" t="str">
        <f t="shared" si="47"/>
        <v xml:space="preserve"> </v>
      </c>
      <c r="L101" s="89"/>
      <c r="M101" s="127" t="str">
        <f t="shared" si="48"/>
        <v xml:space="preserve"> </v>
      </c>
      <c r="N101" s="128"/>
      <c r="O101" s="89"/>
      <c r="P101" s="338"/>
      <c r="Q101" s="339"/>
      <c r="R101" s="129" t="s">
        <v>49</v>
      </c>
      <c r="S101" s="130">
        <f>'Data per week'!M18</f>
        <v>1.5</v>
      </c>
      <c r="T101" s="202" t="str">
        <f>M103</f>
        <v xml:space="preserve"> </v>
      </c>
      <c r="U101" s="132"/>
      <c r="V101" s="133"/>
    </row>
    <row r="102" spans="2:24" ht="15" customHeight="1" thickBot="1">
      <c r="B102" s="330"/>
      <c r="C102" s="331"/>
      <c r="D102" s="331"/>
      <c r="E102" s="348">
        <v>63</v>
      </c>
      <c r="F102" s="349"/>
      <c r="G102" s="136">
        <f t="shared" si="49"/>
        <v>0</v>
      </c>
      <c r="H102" s="271"/>
      <c r="I102" s="136">
        <f t="shared" si="50"/>
        <v>0</v>
      </c>
      <c r="J102" s="86"/>
      <c r="K102" s="137" t="str">
        <f t="shared" si="47"/>
        <v xml:space="preserve"> </v>
      </c>
      <c r="L102" s="91"/>
      <c r="M102" s="138" t="str">
        <f t="shared" si="48"/>
        <v xml:space="preserve"> </v>
      </c>
      <c r="N102" s="139"/>
      <c r="O102" s="137">
        <f>T102</f>
        <v>0</v>
      </c>
      <c r="P102" s="346"/>
      <c r="Q102" s="347"/>
      <c r="R102" s="129" t="s">
        <v>70</v>
      </c>
      <c r="S102" s="134">
        <f>'Data per week'!P18</f>
        <v>782</v>
      </c>
      <c r="T102" s="140">
        <f>'Data per week'!R18</f>
        <v>0</v>
      </c>
      <c r="U102" s="132"/>
      <c r="V102" s="133" t="s">
        <v>46</v>
      </c>
    </row>
    <row r="103" spans="2:24" ht="15" customHeight="1" thickBot="1">
      <c r="B103" s="332"/>
      <c r="C103" s="333"/>
      <c r="D103" s="333"/>
      <c r="E103" s="356" t="s">
        <v>51</v>
      </c>
      <c r="F103" s="357"/>
      <c r="G103" s="141">
        <f>SUM(G96:G102)/7</f>
        <v>0</v>
      </c>
      <c r="H103" s="142">
        <f t="shared" ref="H103" si="51">SUM(H96:H102)</f>
        <v>0</v>
      </c>
      <c r="I103" s="142">
        <f>I102</f>
        <v>0</v>
      </c>
      <c r="J103" s="143">
        <f t="shared" ref="J103" si="52">SUM(J96:J102)</f>
        <v>0</v>
      </c>
      <c r="K103" s="143" t="str">
        <f>IFERROR(((J103/G103)*1000)," ")</f>
        <v xml:space="preserve"> </v>
      </c>
      <c r="L103" s="143">
        <f>SUM(L96:L102)</f>
        <v>0</v>
      </c>
      <c r="M103" s="144" t="str">
        <f>IFERROR(L103/J103," ")</f>
        <v xml:space="preserve"> </v>
      </c>
      <c r="N103" s="145"/>
      <c r="O103" s="146"/>
      <c r="P103" s="379"/>
      <c r="Q103" s="380"/>
      <c r="R103" s="147" t="s">
        <v>71</v>
      </c>
      <c r="S103" s="148">
        <f>'Data per week'!S18</f>
        <v>79</v>
      </c>
      <c r="T103" s="149">
        <f>'Data per week'!T18</f>
        <v>0</v>
      </c>
      <c r="U103" s="150"/>
      <c r="V103" s="151" t="s">
        <v>43</v>
      </c>
    </row>
    <row r="104" spans="2:24" ht="15" customHeight="1" thickBot="1">
      <c r="B104" s="152"/>
      <c r="C104" s="152"/>
      <c r="D104" s="152"/>
      <c r="E104" s="153"/>
      <c r="F104" s="153"/>
      <c r="G104" s="154"/>
      <c r="H104" s="154"/>
      <c r="I104" s="154"/>
      <c r="J104" s="155"/>
      <c r="K104" s="155"/>
      <c r="L104" s="155"/>
      <c r="M104" s="156"/>
      <c r="N104" s="154"/>
      <c r="O104" s="155"/>
      <c r="P104" s="154"/>
      <c r="Q104" s="154"/>
      <c r="R104" s="157"/>
      <c r="S104" s="158"/>
      <c r="T104" s="159"/>
      <c r="U104" s="160"/>
      <c r="V104" s="160"/>
      <c r="W104" s="161"/>
      <c r="X104" s="162"/>
    </row>
    <row r="105" spans="2:24" ht="15" customHeight="1">
      <c r="B105" s="313" t="s">
        <v>53</v>
      </c>
      <c r="C105" s="314"/>
      <c r="D105" s="314"/>
      <c r="E105" s="336" t="s">
        <v>29</v>
      </c>
      <c r="F105" s="337"/>
      <c r="G105" s="281" t="s">
        <v>30</v>
      </c>
      <c r="H105" s="282" t="s">
        <v>31</v>
      </c>
      <c r="I105" s="282" t="s">
        <v>32</v>
      </c>
      <c r="J105" s="285" t="s">
        <v>33</v>
      </c>
      <c r="K105" s="286" t="s">
        <v>34</v>
      </c>
      <c r="L105" s="286" t="s">
        <v>35</v>
      </c>
      <c r="M105" s="287" t="s">
        <v>54</v>
      </c>
      <c r="N105" s="284"/>
      <c r="O105" s="286" t="s">
        <v>37</v>
      </c>
      <c r="P105" s="336" t="s">
        <v>38</v>
      </c>
      <c r="Q105" s="314"/>
      <c r="R105" s="163" t="s">
        <v>39</v>
      </c>
      <c r="S105" s="164"/>
      <c r="T105" s="220"/>
      <c r="U105" s="165"/>
      <c r="V105" s="166" t="s">
        <v>40</v>
      </c>
    </row>
    <row r="106" spans="2:24" ht="15" customHeight="1">
      <c r="B106" s="318" t="s">
        <v>41</v>
      </c>
      <c r="C106" s="319"/>
      <c r="D106" s="167">
        <f>D96+7</f>
        <v>63</v>
      </c>
      <c r="E106" s="342">
        <v>64</v>
      </c>
      <c r="F106" s="343"/>
      <c r="G106" s="168">
        <f>G102-H102</f>
        <v>0</v>
      </c>
      <c r="H106" s="272"/>
      <c r="I106" s="168">
        <f>I102+H106</f>
        <v>0</v>
      </c>
      <c r="J106" s="87"/>
      <c r="K106" s="169" t="str">
        <f t="shared" ref="K106:K112" si="53">IFERROR((J106*1000)/G106," ")</f>
        <v xml:space="preserve"> </v>
      </c>
      <c r="L106" s="90"/>
      <c r="M106" s="170" t="str">
        <f t="shared" ref="M106:M112" si="54">IFERROR(L106/J106," ")</f>
        <v xml:space="preserve"> </v>
      </c>
      <c r="N106" s="171"/>
      <c r="O106" s="90"/>
      <c r="P106" s="340"/>
      <c r="Q106" s="341"/>
      <c r="R106" s="172" t="s">
        <v>42</v>
      </c>
      <c r="S106" s="173">
        <f>'Data per week'!E19</f>
        <v>0.15</v>
      </c>
      <c r="T106" s="174" t="str">
        <f>IFERROR((H113/G106*100)," ")</f>
        <v xml:space="preserve"> </v>
      </c>
      <c r="U106" s="175"/>
      <c r="V106" s="176" t="s">
        <v>43</v>
      </c>
    </row>
    <row r="107" spans="2:24" ht="15" customHeight="1">
      <c r="B107" s="368">
        <v>10</v>
      </c>
      <c r="C107" s="369"/>
      <c r="D107" s="369"/>
      <c r="E107" s="342">
        <v>65</v>
      </c>
      <c r="F107" s="343"/>
      <c r="G107" s="168">
        <f>G106-H106</f>
        <v>0</v>
      </c>
      <c r="H107" s="272"/>
      <c r="I107" s="168">
        <f>I106+H107</f>
        <v>0</v>
      </c>
      <c r="J107" s="87"/>
      <c r="K107" s="169" t="str">
        <f t="shared" si="53"/>
        <v xml:space="preserve"> </v>
      </c>
      <c r="L107" s="90"/>
      <c r="M107" s="170" t="str">
        <f t="shared" si="54"/>
        <v xml:space="preserve"> </v>
      </c>
      <c r="N107" s="171"/>
      <c r="O107" s="90"/>
      <c r="P107" s="340"/>
      <c r="Q107" s="341"/>
      <c r="R107" s="172" t="s">
        <v>44</v>
      </c>
      <c r="S107" s="173">
        <f>'Data per week'!G19</f>
        <v>2.3499999999999992</v>
      </c>
      <c r="T107" s="174" t="str">
        <f>IFERROR((I113/$P$8)*100," ")</f>
        <v xml:space="preserve"> </v>
      </c>
      <c r="U107" s="175"/>
      <c r="V107" s="176" t="s">
        <v>43</v>
      </c>
    </row>
    <row r="108" spans="2:24" ht="15" customHeight="1">
      <c r="B108" s="370"/>
      <c r="C108" s="371"/>
      <c r="D108" s="371"/>
      <c r="E108" s="342">
        <v>66</v>
      </c>
      <c r="F108" s="343"/>
      <c r="G108" s="168">
        <f t="shared" ref="G108:G112" si="55">G107-H107</f>
        <v>0</v>
      </c>
      <c r="H108" s="272"/>
      <c r="I108" s="168">
        <f t="shared" ref="I108:I112" si="56">I107+H108</f>
        <v>0</v>
      </c>
      <c r="J108" s="87"/>
      <c r="K108" s="169" t="str">
        <f t="shared" si="53"/>
        <v xml:space="preserve"> </v>
      </c>
      <c r="L108" s="90"/>
      <c r="M108" s="170" t="str">
        <f t="shared" si="54"/>
        <v xml:space="preserve"> </v>
      </c>
      <c r="N108" s="171"/>
      <c r="O108" s="90"/>
      <c r="P108" s="340"/>
      <c r="Q108" s="341"/>
      <c r="R108" s="172"/>
      <c r="S108" s="177"/>
      <c r="T108" s="178"/>
      <c r="U108" s="175"/>
      <c r="V108" s="176"/>
    </row>
    <row r="109" spans="2:24" ht="15" customHeight="1">
      <c r="B109" s="370"/>
      <c r="C109" s="371"/>
      <c r="D109" s="371"/>
      <c r="E109" s="342">
        <v>67</v>
      </c>
      <c r="F109" s="343"/>
      <c r="G109" s="168">
        <f t="shared" si="55"/>
        <v>0</v>
      </c>
      <c r="H109" s="272"/>
      <c r="I109" s="168">
        <f t="shared" si="56"/>
        <v>0</v>
      </c>
      <c r="J109" s="87"/>
      <c r="K109" s="169" t="str">
        <f t="shared" si="53"/>
        <v xml:space="preserve"> </v>
      </c>
      <c r="L109" s="90"/>
      <c r="M109" s="170" t="str">
        <f t="shared" si="54"/>
        <v xml:space="preserve"> </v>
      </c>
      <c r="N109" s="171"/>
      <c r="O109" s="90"/>
      <c r="P109" s="340"/>
      <c r="Q109" s="341"/>
      <c r="R109" s="172" t="s">
        <v>45</v>
      </c>
      <c r="S109" s="177">
        <f>'Data per week'!I19</f>
        <v>58</v>
      </c>
      <c r="T109" s="178" t="e">
        <f>K113/7</f>
        <v>#VALUE!</v>
      </c>
      <c r="U109" s="175"/>
      <c r="V109" s="176" t="s">
        <v>46</v>
      </c>
    </row>
    <row r="110" spans="2:24" ht="15" customHeight="1">
      <c r="B110" s="370"/>
      <c r="C110" s="371"/>
      <c r="D110" s="371"/>
      <c r="E110" s="342">
        <v>68</v>
      </c>
      <c r="F110" s="343"/>
      <c r="G110" s="168">
        <f t="shared" si="55"/>
        <v>0</v>
      </c>
      <c r="H110" s="272"/>
      <c r="I110" s="168">
        <f t="shared" si="56"/>
        <v>0</v>
      </c>
      <c r="J110" s="87"/>
      <c r="K110" s="169" t="str">
        <f t="shared" si="53"/>
        <v xml:space="preserve"> </v>
      </c>
      <c r="L110" s="90"/>
      <c r="M110" s="170" t="str">
        <f t="shared" si="54"/>
        <v xml:space="preserve"> </v>
      </c>
      <c r="N110" s="171"/>
      <c r="O110" s="90"/>
      <c r="P110" s="340"/>
      <c r="Q110" s="341"/>
      <c r="R110" s="172" t="s">
        <v>47</v>
      </c>
      <c r="S110" s="177">
        <f>'Data per week'!K19</f>
        <v>87</v>
      </c>
      <c r="T110" s="178" t="str">
        <f>IFERROR(((L113*1000)/G113)/7," ")</f>
        <v xml:space="preserve"> </v>
      </c>
      <c r="U110" s="175"/>
      <c r="V110" s="176" t="s">
        <v>48</v>
      </c>
    </row>
    <row r="111" spans="2:24" ht="15" customHeight="1">
      <c r="B111" s="370"/>
      <c r="C111" s="371"/>
      <c r="D111" s="371"/>
      <c r="E111" s="342">
        <v>69</v>
      </c>
      <c r="F111" s="343"/>
      <c r="G111" s="168">
        <f t="shared" si="55"/>
        <v>0</v>
      </c>
      <c r="H111" s="272"/>
      <c r="I111" s="168">
        <f t="shared" si="56"/>
        <v>0</v>
      </c>
      <c r="J111" s="87"/>
      <c r="K111" s="169" t="str">
        <f t="shared" si="53"/>
        <v xml:space="preserve"> </v>
      </c>
      <c r="L111" s="90"/>
      <c r="M111" s="170" t="str">
        <f t="shared" si="54"/>
        <v xml:space="preserve"> </v>
      </c>
      <c r="N111" s="171"/>
      <c r="O111" s="90"/>
      <c r="P111" s="340"/>
      <c r="Q111" s="341"/>
      <c r="R111" s="172" t="s">
        <v>49</v>
      </c>
      <c r="S111" s="173">
        <f>'Data per week'!M19</f>
        <v>1.5</v>
      </c>
      <c r="T111" s="174" t="str">
        <f>M113</f>
        <v xml:space="preserve"> </v>
      </c>
      <c r="U111" s="175"/>
      <c r="V111" s="176"/>
    </row>
    <row r="112" spans="2:24" ht="15" customHeight="1" thickBot="1">
      <c r="B112" s="370"/>
      <c r="C112" s="371"/>
      <c r="D112" s="371"/>
      <c r="E112" s="352">
        <v>70</v>
      </c>
      <c r="F112" s="353"/>
      <c r="G112" s="180">
        <f t="shared" si="55"/>
        <v>0</v>
      </c>
      <c r="H112" s="274"/>
      <c r="I112" s="180">
        <f t="shared" si="56"/>
        <v>0</v>
      </c>
      <c r="J112" s="88"/>
      <c r="K112" s="181" t="str">
        <f t="shared" si="53"/>
        <v xml:space="preserve"> </v>
      </c>
      <c r="L112" s="92"/>
      <c r="M112" s="182" t="str">
        <f t="shared" si="54"/>
        <v xml:space="preserve"> </v>
      </c>
      <c r="N112" s="183"/>
      <c r="O112" s="181">
        <f>T112</f>
        <v>0</v>
      </c>
      <c r="P112" s="354"/>
      <c r="Q112" s="355"/>
      <c r="R112" s="172" t="s">
        <v>72</v>
      </c>
      <c r="S112" s="177">
        <f>'Data per week'!P19</f>
        <v>874</v>
      </c>
      <c r="T112" s="184">
        <f>'Data per week'!R19</f>
        <v>0</v>
      </c>
      <c r="U112" s="175"/>
      <c r="V112" s="176" t="s">
        <v>46</v>
      </c>
    </row>
    <row r="113" spans="2:31" ht="15" customHeight="1" thickBot="1">
      <c r="B113" s="372"/>
      <c r="C113" s="373"/>
      <c r="D113" s="373"/>
      <c r="E113" s="366" t="s">
        <v>51</v>
      </c>
      <c r="F113" s="367"/>
      <c r="G113" s="185">
        <f>SUM(G106:G112)/7</f>
        <v>0</v>
      </c>
      <c r="H113" s="186">
        <f t="shared" ref="H113" si="57">SUM(H106:H112)</f>
        <v>0</v>
      </c>
      <c r="I113" s="186">
        <f>I112</f>
        <v>0</v>
      </c>
      <c r="J113" s="187">
        <f t="shared" ref="J113" si="58">SUM(J106:J112)</f>
        <v>0</v>
      </c>
      <c r="K113" s="187" t="str">
        <f>IFERROR(((J113/G113)*1000)," ")</f>
        <v xml:space="preserve"> </v>
      </c>
      <c r="L113" s="187">
        <f>SUM(L106:L112)</f>
        <v>0</v>
      </c>
      <c r="M113" s="188" t="str">
        <f>IFERROR(L113/J113," ")</f>
        <v xml:space="preserve"> </v>
      </c>
      <c r="N113" s="189"/>
      <c r="O113" s="190"/>
      <c r="P113" s="350"/>
      <c r="Q113" s="351"/>
      <c r="R113" s="191" t="s">
        <v>73</v>
      </c>
      <c r="S113" s="192">
        <f>'Data per week'!S19</f>
        <v>81</v>
      </c>
      <c r="T113" s="193">
        <f>'Data per week'!T19</f>
        <v>0</v>
      </c>
      <c r="U113" s="194"/>
      <c r="V113" s="195" t="s">
        <v>43</v>
      </c>
    </row>
    <row r="114" spans="2:31" ht="15" customHeight="1" thickBot="1">
      <c r="B114" s="273"/>
      <c r="C114" s="273"/>
      <c r="D114" s="273"/>
      <c r="E114" s="196"/>
      <c r="F114" s="196"/>
      <c r="G114" s="197"/>
      <c r="H114" s="197"/>
      <c r="I114" s="197"/>
      <c r="J114" s="198"/>
      <c r="K114" s="198"/>
      <c r="L114" s="198"/>
      <c r="M114" s="199"/>
      <c r="N114" s="197"/>
      <c r="O114" s="198"/>
      <c r="P114" s="197"/>
      <c r="Q114" s="197"/>
      <c r="R114" s="200"/>
      <c r="S114" s="177"/>
      <c r="T114" s="178"/>
      <c r="U114" s="175"/>
      <c r="V114" s="175"/>
    </row>
    <row r="115" spans="2:31" ht="15" customHeight="1">
      <c r="B115" s="313" t="s">
        <v>53</v>
      </c>
      <c r="C115" s="314"/>
      <c r="D115" s="314"/>
      <c r="E115" s="336" t="s">
        <v>29</v>
      </c>
      <c r="F115" s="337"/>
      <c r="G115" s="281" t="s">
        <v>30</v>
      </c>
      <c r="H115" s="282" t="s">
        <v>31</v>
      </c>
      <c r="I115" s="282" t="s">
        <v>32</v>
      </c>
      <c r="J115" s="285" t="s">
        <v>33</v>
      </c>
      <c r="K115" s="286" t="s">
        <v>34</v>
      </c>
      <c r="L115" s="286" t="s">
        <v>35</v>
      </c>
      <c r="M115" s="287" t="s">
        <v>54</v>
      </c>
      <c r="N115" s="284"/>
      <c r="O115" s="286" t="s">
        <v>37</v>
      </c>
      <c r="P115" s="336" t="s">
        <v>38</v>
      </c>
      <c r="Q115" s="314"/>
      <c r="R115" s="120" t="s">
        <v>39</v>
      </c>
      <c r="S115" s="121"/>
      <c r="T115" s="221"/>
      <c r="U115" s="122"/>
      <c r="V115" s="123" t="s">
        <v>40</v>
      </c>
    </row>
    <row r="116" spans="2:31" ht="15" customHeight="1">
      <c r="B116" s="320" t="s">
        <v>41</v>
      </c>
      <c r="C116" s="321"/>
      <c r="D116" s="201">
        <f>D106+7</f>
        <v>70</v>
      </c>
      <c r="E116" s="334">
        <v>71</v>
      </c>
      <c r="F116" s="335"/>
      <c r="G116" s="125">
        <f>G112-H112</f>
        <v>0</v>
      </c>
      <c r="H116" s="270"/>
      <c r="I116" s="125">
        <f>I112+H116</f>
        <v>0</v>
      </c>
      <c r="J116" s="85"/>
      <c r="K116" s="126" t="str">
        <f t="shared" ref="K116:K122" si="59">IFERROR((J116*1000)/G116," ")</f>
        <v xml:space="preserve"> </v>
      </c>
      <c r="L116" s="89"/>
      <c r="M116" s="127" t="str">
        <f t="shared" ref="M116:M122" si="60">IFERROR(L116/J116," ")</f>
        <v xml:space="preserve"> </v>
      </c>
      <c r="N116" s="128"/>
      <c r="O116" s="89"/>
      <c r="P116" s="338"/>
      <c r="Q116" s="339"/>
      <c r="R116" s="129" t="s">
        <v>42</v>
      </c>
      <c r="S116" s="130">
        <f>'Data per week'!E20</f>
        <v>0.15</v>
      </c>
      <c r="T116" s="131" t="str">
        <f>IFERROR((H123/G116*100)," ")</f>
        <v xml:space="preserve"> </v>
      </c>
      <c r="U116" s="132"/>
      <c r="V116" s="133" t="s">
        <v>43</v>
      </c>
      <c r="AA116" s="365"/>
      <c r="AB116" s="365"/>
      <c r="AC116" s="365"/>
      <c r="AD116" s="365"/>
      <c r="AE116" s="365"/>
    </row>
    <row r="117" spans="2:31" ht="15" customHeight="1">
      <c r="B117" s="328">
        <v>11</v>
      </c>
      <c r="C117" s="329"/>
      <c r="D117" s="329"/>
      <c r="E117" s="334">
        <v>72</v>
      </c>
      <c r="F117" s="335"/>
      <c r="G117" s="125">
        <f>G116-H116</f>
        <v>0</v>
      </c>
      <c r="H117" s="270"/>
      <c r="I117" s="125">
        <f>I116+H117</f>
        <v>0</v>
      </c>
      <c r="J117" s="85"/>
      <c r="K117" s="126" t="str">
        <f t="shared" si="59"/>
        <v xml:space="preserve"> </v>
      </c>
      <c r="L117" s="89"/>
      <c r="M117" s="127" t="str">
        <f t="shared" si="60"/>
        <v xml:space="preserve"> </v>
      </c>
      <c r="N117" s="128"/>
      <c r="O117" s="89"/>
      <c r="P117" s="338"/>
      <c r="Q117" s="339"/>
      <c r="R117" s="129" t="s">
        <v>44</v>
      </c>
      <c r="S117" s="130">
        <f>'Data per week'!G20</f>
        <v>2.4999999999999991</v>
      </c>
      <c r="T117" s="131" t="str">
        <f>IFERROR((I123/$P$8)*100," ")</f>
        <v xml:space="preserve"> </v>
      </c>
      <c r="U117" s="132"/>
      <c r="V117" s="133" t="s">
        <v>43</v>
      </c>
      <c r="AA117" s="365"/>
      <c r="AB117" s="365"/>
      <c r="AC117" s="365"/>
      <c r="AD117" s="365"/>
      <c r="AE117" s="365"/>
    </row>
    <row r="118" spans="2:31" ht="15" customHeight="1">
      <c r="B118" s="330"/>
      <c r="C118" s="331"/>
      <c r="D118" s="331"/>
      <c r="E118" s="334">
        <v>73</v>
      </c>
      <c r="F118" s="335"/>
      <c r="G118" s="125">
        <f t="shared" ref="G118:G122" si="61">G117-H117</f>
        <v>0</v>
      </c>
      <c r="H118" s="270"/>
      <c r="I118" s="125">
        <f t="shared" ref="I118:I122" si="62">I117+H118</f>
        <v>0</v>
      </c>
      <c r="J118" s="85"/>
      <c r="K118" s="126" t="str">
        <f t="shared" si="59"/>
        <v xml:space="preserve"> </v>
      </c>
      <c r="L118" s="89"/>
      <c r="M118" s="127" t="str">
        <f t="shared" si="60"/>
        <v xml:space="preserve"> </v>
      </c>
      <c r="N118" s="128"/>
      <c r="O118" s="89"/>
      <c r="P118" s="338"/>
      <c r="Q118" s="339"/>
      <c r="R118" s="129"/>
      <c r="S118" s="134"/>
      <c r="T118" s="135"/>
      <c r="U118" s="132"/>
      <c r="V118" s="133"/>
      <c r="AA118" s="365"/>
      <c r="AB118" s="365"/>
      <c r="AC118" s="365"/>
      <c r="AD118" s="365"/>
      <c r="AE118" s="365"/>
    </row>
    <row r="119" spans="2:31" ht="15" customHeight="1">
      <c r="B119" s="330"/>
      <c r="C119" s="331"/>
      <c r="D119" s="331"/>
      <c r="E119" s="334">
        <v>74</v>
      </c>
      <c r="F119" s="335"/>
      <c r="G119" s="125">
        <f t="shared" si="61"/>
        <v>0</v>
      </c>
      <c r="H119" s="270"/>
      <c r="I119" s="125">
        <f t="shared" si="62"/>
        <v>0</v>
      </c>
      <c r="J119" s="85"/>
      <c r="K119" s="126" t="str">
        <f t="shared" si="59"/>
        <v xml:space="preserve"> </v>
      </c>
      <c r="L119" s="89"/>
      <c r="M119" s="127" t="str">
        <f t="shared" si="60"/>
        <v xml:space="preserve"> </v>
      </c>
      <c r="N119" s="128"/>
      <c r="O119" s="89"/>
      <c r="P119" s="338"/>
      <c r="Q119" s="339"/>
      <c r="R119" s="129" t="s">
        <v>45</v>
      </c>
      <c r="S119" s="134">
        <f>'Data per week'!I20</f>
        <v>60</v>
      </c>
      <c r="T119" s="135" t="e">
        <f>K123/7</f>
        <v>#VALUE!</v>
      </c>
      <c r="U119" s="132"/>
      <c r="V119" s="133" t="s">
        <v>46</v>
      </c>
      <c r="AA119" s="365"/>
      <c r="AB119" s="365"/>
      <c r="AC119" s="365"/>
      <c r="AD119" s="365"/>
      <c r="AE119" s="365"/>
    </row>
    <row r="120" spans="2:31" ht="15" customHeight="1">
      <c r="B120" s="330"/>
      <c r="C120" s="331"/>
      <c r="D120" s="331"/>
      <c r="E120" s="334">
        <v>75</v>
      </c>
      <c r="F120" s="335"/>
      <c r="G120" s="125">
        <f t="shared" si="61"/>
        <v>0</v>
      </c>
      <c r="H120" s="270"/>
      <c r="I120" s="125">
        <f t="shared" si="62"/>
        <v>0</v>
      </c>
      <c r="J120" s="85"/>
      <c r="K120" s="126" t="str">
        <f t="shared" si="59"/>
        <v xml:space="preserve"> </v>
      </c>
      <c r="L120" s="89"/>
      <c r="M120" s="127" t="str">
        <f t="shared" si="60"/>
        <v xml:space="preserve"> </v>
      </c>
      <c r="N120" s="128"/>
      <c r="O120" s="89"/>
      <c r="P120" s="338"/>
      <c r="Q120" s="339"/>
      <c r="R120" s="129" t="s">
        <v>47</v>
      </c>
      <c r="S120" s="134">
        <f>'Data per week'!K20</f>
        <v>90</v>
      </c>
      <c r="T120" s="135" t="str">
        <f>IFERROR(((L123*1000)/G123)/7," ")</f>
        <v xml:space="preserve"> </v>
      </c>
      <c r="U120" s="132"/>
      <c r="V120" s="133" t="s">
        <v>48</v>
      </c>
      <c r="AA120" s="365"/>
      <c r="AB120" s="365"/>
      <c r="AC120" s="365"/>
      <c r="AD120" s="365"/>
      <c r="AE120" s="365"/>
    </row>
    <row r="121" spans="2:31" ht="15" customHeight="1">
      <c r="B121" s="330"/>
      <c r="C121" s="331"/>
      <c r="D121" s="331"/>
      <c r="E121" s="334">
        <v>76</v>
      </c>
      <c r="F121" s="335"/>
      <c r="G121" s="125">
        <f t="shared" si="61"/>
        <v>0</v>
      </c>
      <c r="H121" s="270"/>
      <c r="I121" s="125">
        <f t="shared" si="62"/>
        <v>0</v>
      </c>
      <c r="J121" s="85"/>
      <c r="K121" s="126" t="str">
        <f t="shared" si="59"/>
        <v xml:space="preserve"> </v>
      </c>
      <c r="L121" s="89"/>
      <c r="M121" s="127" t="str">
        <f t="shared" si="60"/>
        <v xml:space="preserve"> </v>
      </c>
      <c r="N121" s="128"/>
      <c r="O121" s="89"/>
      <c r="P121" s="338"/>
      <c r="Q121" s="339"/>
      <c r="R121" s="129" t="s">
        <v>49</v>
      </c>
      <c r="S121" s="130">
        <f>'Data per week'!M20</f>
        <v>1.5</v>
      </c>
      <c r="T121" s="131" t="str">
        <f>M123</f>
        <v xml:space="preserve"> </v>
      </c>
      <c r="U121" s="132"/>
      <c r="V121" s="133"/>
      <c r="AA121" s="365"/>
      <c r="AB121" s="365"/>
      <c r="AC121" s="365"/>
      <c r="AD121" s="365"/>
      <c r="AE121" s="365"/>
    </row>
    <row r="122" spans="2:31" ht="15" customHeight="1" thickBot="1">
      <c r="B122" s="330"/>
      <c r="C122" s="331"/>
      <c r="D122" s="331"/>
      <c r="E122" s="348">
        <v>77</v>
      </c>
      <c r="F122" s="349"/>
      <c r="G122" s="136">
        <f t="shared" si="61"/>
        <v>0</v>
      </c>
      <c r="H122" s="271"/>
      <c r="I122" s="136">
        <f t="shared" si="62"/>
        <v>0</v>
      </c>
      <c r="J122" s="86"/>
      <c r="K122" s="137" t="str">
        <f t="shared" si="59"/>
        <v xml:space="preserve"> </v>
      </c>
      <c r="L122" s="91"/>
      <c r="M122" s="138" t="str">
        <f t="shared" si="60"/>
        <v xml:space="preserve"> </v>
      </c>
      <c r="N122" s="139"/>
      <c r="O122" s="137">
        <f>T122</f>
        <v>0</v>
      </c>
      <c r="P122" s="346"/>
      <c r="Q122" s="347"/>
      <c r="R122" s="129" t="s">
        <v>74</v>
      </c>
      <c r="S122" s="134">
        <f>'Data per week'!P20</f>
        <v>961</v>
      </c>
      <c r="T122" s="140">
        <f>'Data per week'!R20</f>
        <v>0</v>
      </c>
      <c r="U122" s="132"/>
      <c r="V122" s="133" t="s">
        <v>46</v>
      </c>
      <c r="AA122" s="365"/>
      <c r="AB122" s="365"/>
      <c r="AC122" s="365"/>
      <c r="AD122" s="365"/>
      <c r="AE122" s="365"/>
    </row>
    <row r="123" spans="2:31" ht="15" customHeight="1" thickBot="1">
      <c r="B123" s="332"/>
      <c r="C123" s="333"/>
      <c r="D123" s="333"/>
      <c r="E123" s="356" t="s">
        <v>51</v>
      </c>
      <c r="F123" s="357"/>
      <c r="G123" s="141">
        <f>SUM(G116:G122)/7</f>
        <v>0</v>
      </c>
      <c r="H123" s="142">
        <f t="shared" ref="H123" si="63">SUM(H116:H122)</f>
        <v>0</v>
      </c>
      <c r="I123" s="142">
        <f>I122</f>
        <v>0</v>
      </c>
      <c r="J123" s="143">
        <f t="shared" ref="J123" si="64">SUM(J116:J122)</f>
        <v>0</v>
      </c>
      <c r="K123" s="143" t="str">
        <f>IFERROR(((J123/G123)*1000)," ")</f>
        <v xml:space="preserve"> </v>
      </c>
      <c r="L123" s="143">
        <f>SUM(L116:L122)</f>
        <v>0</v>
      </c>
      <c r="M123" s="144" t="str">
        <f>IFERROR(L123/J123," ")</f>
        <v xml:space="preserve"> </v>
      </c>
      <c r="N123" s="145"/>
      <c r="O123" s="146"/>
      <c r="P123" s="344"/>
      <c r="Q123" s="345"/>
      <c r="R123" s="147" t="s">
        <v>75</v>
      </c>
      <c r="S123" s="148">
        <f>'Data per week'!S20</f>
        <v>82.5</v>
      </c>
      <c r="T123" s="149">
        <f>'Data per week'!T20</f>
        <v>0</v>
      </c>
      <c r="U123" s="150"/>
      <c r="V123" s="151" t="s">
        <v>43</v>
      </c>
      <c r="AA123" s="365"/>
      <c r="AB123" s="365"/>
      <c r="AC123" s="365"/>
      <c r="AD123" s="365"/>
      <c r="AE123" s="365"/>
    </row>
    <row r="124" spans="2:31" ht="15" customHeight="1" thickBot="1">
      <c r="B124" s="152"/>
      <c r="C124" s="152"/>
      <c r="D124" s="152"/>
      <c r="E124" s="153"/>
      <c r="F124" s="153"/>
      <c r="G124" s="154"/>
      <c r="H124" s="154"/>
      <c r="I124" s="154"/>
      <c r="J124" s="155"/>
      <c r="K124" s="155"/>
      <c r="L124" s="155"/>
      <c r="M124" s="156"/>
      <c r="N124" s="154"/>
      <c r="O124" s="155"/>
      <c r="P124" s="154"/>
      <c r="Q124" s="154"/>
      <c r="R124" s="157"/>
      <c r="S124" s="158"/>
      <c r="T124" s="159"/>
      <c r="U124" s="160"/>
      <c r="V124" s="160"/>
      <c r="W124" s="161"/>
      <c r="X124" s="162"/>
      <c r="AA124" s="365"/>
      <c r="AB124" s="365"/>
      <c r="AC124" s="365"/>
      <c r="AD124" s="365"/>
      <c r="AE124" s="365"/>
    </row>
    <row r="125" spans="2:31" ht="15" customHeight="1">
      <c r="B125" s="313" t="s">
        <v>53</v>
      </c>
      <c r="C125" s="314"/>
      <c r="D125" s="314"/>
      <c r="E125" s="336" t="s">
        <v>29</v>
      </c>
      <c r="F125" s="337"/>
      <c r="G125" s="281" t="s">
        <v>30</v>
      </c>
      <c r="H125" s="282" t="s">
        <v>31</v>
      </c>
      <c r="I125" s="282" t="s">
        <v>32</v>
      </c>
      <c r="J125" s="285" t="s">
        <v>33</v>
      </c>
      <c r="K125" s="286" t="s">
        <v>34</v>
      </c>
      <c r="L125" s="286" t="s">
        <v>35</v>
      </c>
      <c r="M125" s="287" t="s">
        <v>54</v>
      </c>
      <c r="N125" s="284"/>
      <c r="O125" s="286" t="s">
        <v>37</v>
      </c>
      <c r="P125" s="336" t="s">
        <v>38</v>
      </c>
      <c r="Q125" s="314"/>
      <c r="R125" s="163" t="s">
        <v>39</v>
      </c>
      <c r="S125" s="164"/>
      <c r="T125" s="220"/>
      <c r="U125" s="165"/>
      <c r="V125" s="166" t="s">
        <v>40</v>
      </c>
      <c r="AA125" s="365"/>
      <c r="AB125" s="365"/>
      <c r="AC125" s="365"/>
      <c r="AD125" s="365"/>
      <c r="AE125" s="365"/>
    </row>
    <row r="126" spans="2:31" ht="15" customHeight="1">
      <c r="B126" s="318" t="s">
        <v>41</v>
      </c>
      <c r="C126" s="319"/>
      <c r="D126" s="167">
        <f>D116+7</f>
        <v>77</v>
      </c>
      <c r="E126" s="342">
        <v>78</v>
      </c>
      <c r="F126" s="343"/>
      <c r="G126" s="168">
        <f>G122-H122</f>
        <v>0</v>
      </c>
      <c r="H126" s="272"/>
      <c r="I126" s="168">
        <f>I122+H126</f>
        <v>0</v>
      </c>
      <c r="J126" s="87"/>
      <c r="K126" s="169" t="str">
        <f t="shared" ref="K126:K132" si="65">IFERROR((J126*1000)/G126," ")</f>
        <v xml:space="preserve"> </v>
      </c>
      <c r="L126" s="90"/>
      <c r="M126" s="170" t="str">
        <f t="shared" ref="M126:M132" si="66">IFERROR(L126/J126," ")</f>
        <v xml:space="preserve"> </v>
      </c>
      <c r="N126" s="171"/>
      <c r="O126" s="90"/>
      <c r="P126" s="340"/>
      <c r="Q126" s="341"/>
      <c r="R126" s="172" t="s">
        <v>42</v>
      </c>
      <c r="S126" s="173">
        <f>'Data per week'!E21</f>
        <v>0.15</v>
      </c>
      <c r="T126" s="174" t="str">
        <f>IFERROR((H133/G126*100)," ")</f>
        <v xml:space="preserve"> </v>
      </c>
      <c r="U126" s="175"/>
      <c r="V126" s="176" t="s">
        <v>43</v>
      </c>
    </row>
    <row r="127" spans="2:31" ht="15" customHeight="1">
      <c r="B127" s="368">
        <v>12</v>
      </c>
      <c r="C127" s="369"/>
      <c r="D127" s="369"/>
      <c r="E127" s="342">
        <v>79</v>
      </c>
      <c r="F127" s="343"/>
      <c r="G127" s="168">
        <f>G126-H126</f>
        <v>0</v>
      </c>
      <c r="H127" s="272"/>
      <c r="I127" s="168">
        <f>I126+H127</f>
        <v>0</v>
      </c>
      <c r="J127" s="87"/>
      <c r="K127" s="169" t="str">
        <f t="shared" si="65"/>
        <v xml:space="preserve"> </v>
      </c>
      <c r="L127" s="90"/>
      <c r="M127" s="170" t="str">
        <f t="shared" si="66"/>
        <v xml:space="preserve"> </v>
      </c>
      <c r="N127" s="171"/>
      <c r="O127" s="90"/>
      <c r="P127" s="340"/>
      <c r="Q127" s="341"/>
      <c r="R127" s="172" t="s">
        <v>44</v>
      </c>
      <c r="S127" s="173">
        <f>'Data per week'!G21</f>
        <v>2.649999999999999</v>
      </c>
      <c r="T127" s="174" t="str">
        <f>IFERROR((I133/$P$8)*100," ")</f>
        <v xml:space="preserve"> </v>
      </c>
      <c r="U127" s="175"/>
      <c r="V127" s="176" t="s">
        <v>43</v>
      </c>
    </row>
    <row r="128" spans="2:31" ht="15" customHeight="1">
      <c r="B128" s="370"/>
      <c r="C128" s="371"/>
      <c r="D128" s="371"/>
      <c r="E128" s="342">
        <v>80</v>
      </c>
      <c r="F128" s="343"/>
      <c r="G128" s="168">
        <f t="shared" ref="G128:G132" si="67">G127-H127</f>
        <v>0</v>
      </c>
      <c r="H128" s="272"/>
      <c r="I128" s="168">
        <f t="shared" ref="I128:I132" si="68">I127+H128</f>
        <v>0</v>
      </c>
      <c r="J128" s="87"/>
      <c r="K128" s="169" t="str">
        <f t="shared" si="65"/>
        <v xml:space="preserve"> </v>
      </c>
      <c r="L128" s="90"/>
      <c r="M128" s="170" t="str">
        <f t="shared" si="66"/>
        <v xml:space="preserve"> </v>
      </c>
      <c r="N128" s="171"/>
      <c r="O128" s="90"/>
      <c r="P128" s="340"/>
      <c r="Q128" s="341"/>
      <c r="R128" s="172"/>
      <c r="S128" s="177"/>
      <c r="T128" s="178"/>
      <c r="U128" s="175"/>
      <c r="V128" s="176"/>
    </row>
    <row r="129" spans="2:24" ht="15" customHeight="1">
      <c r="B129" s="370"/>
      <c r="C129" s="371"/>
      <c r="D129" s="371"/>
      <c r="E129" s="342">
        <v>81</v>
      </c>
      <c r="F129" s="343"/>
      <c r="G129" s="168">
        <f t="shared" si="67"/>
        <v>0</v>
      </c>
      <c r="H129" s="272"/>
      <c r="I129" s="168">
        <f t="shared" si="68"/>
        <v>0</v>
      </c>
      <c r="J129" s="87"/>
      <c r="K129" s="169" t="str">
        <f t="shared" si="65"/>
        <v xml:space="preserve"> </v>
      </c>
      <c r="L129" s="90"/>
      <c r="M129" s="170" t="str">
        <f t="shared" si="66"/>
        <v xml:space="preserve"> </v>
      </c>
      <c r="N129" s="171"/>
      <c r="O129" s="90"/>
      <c r="P129" s="340"/>
      <c r="Q129" s="341"/>
      <c r="R129" s="172" t="s">
        <v>45</v>
      </c>
      <c r="S129" s="177">
        <f>'Data per week'!I21</f>
        <v>64</v>
      </c>
      <c r="T129" s="178" t="e">
        <f>K133/7</f>
        <v>#VALUE!</v>
      </c>
      <c r="U129" s="175"/>
      <c r="V129" s="176" t="s">
        <v>46</v>
      </c>
    </row>
    <row r="130" spans="2:24" ht="15" customHeight="1">
      <c r="B130" s="370"/>
      <c r="C130" s="371"/>
      <c r="D130" s="371"/>
      <c r="E130" s="342">
        <v>82</v>
      </c>
      <c r="F130" s="343"/>
      <c r="G130" s="168">
        <f t="shared" si="67"/>
        <v>0</v>
      </c>
      <c r="H130" s="272"/>
      <c r="I130" s="168">
        <f t="shared" si="68"/>
        <v>0</v>
      </c>
      <c r="J130" s="87"/>
      <c r="K130" s="169" t="str">
        <f t="shared" si="65"/>
        <v xml:space="preserve"> </v>
      </c>
      <c r="L130" s="90"/>
      <c r="M130" s="170" t="str">
        <f t="shared" si="66"/>
        <v xml:space="preserve"> </v>
      </c>
      <c r="N130" s="171"/>
      <c r="O130" s="90"/>
      <c r="P130" s="340"/>
      <c r="Q130" s="341"/>
      <c r="R130" s="204" t="s">
        <v>47</v>
      </c>
      <c r="S130" s="205">
        <f>'Data per week'!K21</f>
        <v>96</v>
      </c>
      <c r="T130" s="178" t="str">
        <f>IFERROR(((L133*1000)/G133)/7," ")</f>
        <v xml:space="preserve"> </v>
      </c>
      <c r="U130" s="206"/>
      <c r="V130" s="207" t="s">
        <v>48</v>
      </c>
    </row>
    <row r="131" spans="2:24" ht="15" customHeight="1">
      <c r="B131" s="370"/>
      <c r="C131" s="371"/>
      <c r="D131" s="371"/>
      <c r="E131" s="342">
        <v>83</v>
      </c>
      <c r="F131" s="343"/>
      <c r="G131" s="168">
        <f t="shared" si="67"/>
        <v>0</v>
      </c>
      <c r="H131" s="272"/>
      <c r="I131" s="168">
        <f t="shared" si="68"/>
        <v>0</v>
      </c>
      <c r="J131" s="87"/>
      <c r="K131" s="169" t="str">
        <f t="shared" si="65"/>
        <v xml:space="preserve"> </v>
      </c>
      <c r="L131" s="90"/>
      <c r="M131" s="170" t="str">
        <f t="shared" si="66"/>
        <v xml:space="preserve"> </v>
      </c>
      <c r="N131" s="171"/>
      <c r="O131" s="90"/>
      <c r="P131" s="340"/>
      <c r="Q131" s="341"/>
      <c r="R131" s="204" t="s">
        <v>49</v>
      </c>
      <c r="S131" s="208">
        <f>'Data per week'!M21</f>
        <v>1.5</v>
      </c>
      <c r="T131" s="209" t="str">
        <f>M133</f>
        <v xml:space="preserve"> </v>
      </c>
      <c r="U131" s="206"/>
      <c r="V131" s="207"/>
    </row>
    <row r="132" spans="2:24" ht="15" customHeight="1" thickBot="1">
      <c r="B132" s="370"/>
      <c r="C132" s="371"/>
      <c r="D132" s="371"/>
      <c r="E132" s="352">
        <v>84</v>
      </c>
      <c r="F132" s="353"/>
      <c r="G132" s="180">
        <f t="shared" si="67"/>
        <v>0</v>
      </c>
      <c r="H132" s="274"/>
      <c r="I132" s="180">
        <f t="shared" si="68"/>
        <v>0</v>
      </c>
      <c r="J132" s="88"/>
      <c r="K132" s="181" t="str">
        <f t="shared" si="65"/>
        <v xml:space="preserve"> </v>
      </c>
      <c r="L132" s="88"/>
      <c r="M132" s="182" t="str">
        <f t="shared" si="66"/>
        <v xml:space="preserve"> </v>
      </c>
      <c r="N132" s="183"/>
      <c r="O132" s="181">
        <f>T132</f>
        <v>0</v>
      </c>
      <c r="P132" s="354"/>
      <c r="Q132" s="355"/>
      <c r="R132" s="172" t="s">
        <v>76</v>
      </c>
      <c r="S132" s="177">
        <f>'Data per week'!P21</f>
        <v>1043</v>
      </c>
      <c r="T132" s="184">
        <f>'Data per week'!R21</f>
        <v>0</v>
      </c>
      <c r="U132" s="175"/>
      <c r="V132" s="176" t="s">
        <v>46</v>
      </c>
    </row>
    <row r="133" spans="2:24" ht="15" customHeight="1" thickBot="1">
      <c r="B133" s="372"/>
      <c r="C133" s="373"/>
      <c r="D133" s="373"/>
      <c r="E133" s="366" t="s">
        <v>51</v>
      </c>
      <c r="F133" s="367"/>
      <c r="G133" s="185">
        <f>SUM(G126:G132)/7</f>
        <v>0</v>
      </c>
      <c r="H133" s="186">
        <f t="shared" ref="H133" si="69">SUM(H126:H132)</f>
        <v>0</v>
      </c>
      <c r="I133" s="186">
        <f>I132</f>
        <v>0</v>
      </c>
      <c r="J133" s="187">
        <f t="shared" ref="J133" si="70">SUM(J126:J132)</f>
        <v>0</v>
      </c>
      <c r="K133" s="187" t="str">
        <f>IFERROR(((J133/G133)*1000)," ")</f>
        <v xml:space="preserve"> </v>
      </c>
      <c r="L133" s="187">
        <f>SUM(L126:L132)</f>
        <v>0</v>
      </c>
      <c r="M133" s="188" t="str">
        <f>IFERROR(L133/J133," ")</f>
        <v xml:space="preserve"> </v>
      </c>
      <c r="N133" s="189"/>
      <c r="O133" s="190"/>
      <c r="P133" s="350"/>
      <c r="Q133" s="351"/>
      <c r="R133" s="191" t="s">
        <v>77</v>
      </c>
      <c r="S133" s="192">
        <f>'Data per week'!S21</f>
        <v>83</v>
      </c>
      <c r="T133" s="193">
        <f>'Data per week'!T21</f>
        <v>0</v>
      </c>
      <c r="U133" s="194"/>
      <c r="V133" s="195" t="s">
        <v>43</v>
      </c>
    </row>
    <row r="134" spans="2:24" ht="15" customHeight="1" thickBot="1">
      <c r="B134" s="273"/>
      <c r="C134" s="273"/>
      <c r="D134" s="273"/>
      <c r="E134" s="196"/>
      <c r="F134" s="196"/>
      <c r="G134" s="197"/>
      <c r="H134" s="197"/>
      <c r="I134" s="197"/>
      <c r="J134" s="198"/>
      <c r="K134" s="198"/>
      <c r="L134" s="198"/>
      <c r="M134" s="199"/>
      <c r="N134" s="197"/>
      <c r="O134" s="198"/>
      <c r="P134" s="197"/>
      <c r="Q134" s="197"/>
      <c r="R134" s="200"/>
      <c r="S134" s="177"/>
      <c r="T134" s="178"/>
      <c r="U134" s="175"/>
      <c r="V134" s="175"/>
    </row>
    <row r="135" spans="2:24" ht="15" customHeight="1">
      <c r="B135" s="313" t="s">
        <v>53</v>
      </c>
      <c r="C135" s="314"/>
      <c r="D135" s="314"/>
      <c r="E135" s="336" t="s">
        <v>29</v>
      </c>
      <c r="F135" s="337"/>
      <c r="G135" s="281" t="s">
        <v>30</v>
      </c>
      <c r="H135" s="282" t="s">
        <v>31</v>
      </c>
      <c r="I135" s="282" t="s">
        <v>32</v>
      </c>
      <c r="J135" s="285" t="s">
        <v>33</v>
      </c>
      <c r="K135" s="286" t="s">
        <v>34</v>
      </c>
      <c r="L135" s="286" t="s">
        <v>35</v>
      </c>
      <c r="M135" s="287" t="s">
        <v>54</v>
      </c>
      <c r="N135" s="284"/>
      <c r="O135" s="286" t="s">
        <v>37</v>
      </c>
      <c r="P135" s="336" t="s">
        <v>38</v>
      </c>
      <c r="Q135" s="314"/>
      <c r="R135" s="120" t="s">
        <v>39</v>
      </c>
      <c r="S135" s="121"/>
      <c r="T135" s="221"/>
      <c r="U135" s="122"/>
      <c r="V135" s="123" t="s">
        <v>40</v>
      </c>
      <c r="W135" s="210"/>
    </row>
    <row r="136" spans="2:24" ht="15" customHeight="1">
      <c r="B136" s="320" t="s">
        <v>41</v>
      </c>
      <c r="C136" s="321"/>
      <c r="D136" s="201">
        <f>D126+7</f>
        <v>84</v>
      </c>
      <c r="E136" s="334">
        <v>85</v>
      </c>
      <c r="F136" s="335"/>
      <c r="G136" s="125">
        <f>G132-H132</f>
        <v>0</v>
      </c>
      <c r="H136" s="270"/>
      <c r="I136" s="125">
        <f>I132+H136</f>
        <v>0</v>
      </c>
      <c r="J136" s="85"/>
      <c r="K136" s="126" t="str">
        <f t="shared" ref="K136:K142" si="71">IFERROR((J136*1000)/G136," ")</f>
        <v xml:space="preserve"> </v>
      </c>
      <c r="L136" s="89"/>
      <c r="M136" s="127" t="str">
        <f t="shared" ref="M136:M142" si="72">IFERROR(L136/J136," ")</f>
        <v xml:space="preserve"> </v>
      </c>
      <c r="N136" s="128"/>
      <c r="O136" s="89"/>
      <c r="P136" s="338"/>
      <c r="Q136" s="339"/>
      <c r="R136" s="129" t="s">
        <v>42</v>
      </c>
      <c r="S136" s="130">
        <f>'Data per week'!E22</f>
        <v>0.15</v>
      </c>
      <c r="T136" s="131" t="str">
        <f>IFERROR((H143/G136*100)," ")</f>
        <v xml:space="preserve"> </v>
      </c>
      <c r="U136" s="132"/>
      <c r="V136" s="133" t="s">
        <v>43</v>
      </c>
      <c r="W136" s="210"/>
    </row>
    <row r="137" spans="2:24" ht="15" customHeight="1">
      <c r="B137" s="328">
        <v>13</v>
      </c>
      <c r="C137" s="329"/>
      <c r="D137" s="329"/>
      <c r="E137" s="334">
        <v>86</v>
      </c>
      <c r="F137" s="335"/>
      <c r="G137" s="125">
        <f>G136-H136</f>
        <v>0</v>
      </c>
      <c r="H137" s="270"/>
      <c r="I137" s="125">
        <f>I136+H137</f>
        <v>0</v>
      </c>
      <c r="J137" s="85"/>
      <c r="K137" s="126" t="str">
        <f t="shared" si="71"/>
        <v xml:space="preserve"> </v>
      </c>
      <c r="L137" s="89"/>
      <c r="M137" s="127" t="str">
        <f t="shared" si="72"/>
        <v xml:space="preserve"> </v>
      </c>
      <c r="N137" s="128"/>
      <c r="O137" s="89"/>
      <c r="P137" s="338"/>
      <c r="Q137" s="339"/>
      <c r="R137" s="129" t="s">
        <v>44</v>
      </c>
      <c r="S137" s="130">
        <f>'Data per week'!G22</f>
        <v>2.7999999999999989</v>
      </c>
      <c r="T137" s="131" t="str">
        <f>IFERROR((I143/$P$8)*100," ")</f>
        <v xml:space="preserve"> </v>
      </c>
      <c r="U137" s="132"/>
      <c r="V137" s="133" t="s">
        <v>43</v>
      </c>
      <c r="W137" s="210"/>
    </row>
    <row r="138" spans="2:24" ht="15" customHeight="1">
      <c r="B138" s="330"/>
      <c r="C138" s="331"/>
      <c r="D138" s="331"/>
      <c r="E138" s="334">
        <v>87</v>
      </c>
      <c r="F138" s="335"/>
      <c r="G138" s="125">
        <f t="shared" ref="G138:G142" si="73">G137-H137</f>
        <v>0</v>
      </c>
      <c r="H138" s="270"/>
      <c r="I138" s="125">
        <f t="shared" ref="I138:I142" si="74">I137+H138</f>
        <v>0</v>
      </c>
      <c r="J138" s="85"/>
      <c r="K138" s="126" t="str">
        <f t="shared" si="71"/>
        <v xml:space="preserve"> </v>
      </c>
      <c r="L138" s="89"/>
      <c r="M138" s="127" t="str">
        <f t="shared" si="72"/>
        <v xml:space="preserve"> </v>
      </c>
      <c r="N138" s="128"/>
      <c r="O138" s="89"/>
      <c r="P138" s="338"/>
      <c r="Q138" s="339"/>
      <c r="R138" s="129"/>
      <c r="S138" s="134"/>
      <c r="T138" s="135"/>
      <c r="U138" s="132"/>
      <c r="V138" s="133"/>
      <c r="W138" s="211"/>
    </row>
    <row r="139" spans="2:24" ht="15" customHeight="1">
      <c r="B139" s="330"/>
      <c r="C139" s="331"/>
      <c r="D139" s="331"/>
      <c r="E139" s="334">
        <v>88</v>
      </c>
      <c r="F139" s="335"/>
      <c r="G139" s="125">
        <f t="shared" si="73"/>
        <v>0</v>
      </c>
      <c r="H139" s="270"/>
      <c r="I139" s="125">
        <f t="shared" si="74"/>
        <v>0</v>
      </c>
      <c r="J139" s="85"/>
      <c r="K139" s="126" t="str">
        <f t="shared" si="71"/>
        <v xml:space="preserve"> </v>
      </c>
      <c r="L139" s="89"/>
      <c r="M139" s="127" t="str">
        <f t="shared" si="72"/>
        <v xml:space="preserve"> </v>
      </c>
      <c r="N139" s="128"/>
      <c r="O139" s="89"/>
      <c r="P139" s="338"/>
      <c r="Q139" s="339"/>
      <c r="R139" s="129" t="s">
        <v>45</v>
      </c>
      <c r="S139" s="134">
        <f>'Data per week'!I22</f>
        <v>66</v>
      </c>
      <c r="T139" s="135" t="e">
        <f>K143/7</f>
        <v>#VALUE!</v>
      </c>
      <c r="U139" s="132"/>
      <c r="V139" s="133" t="s">
        <v>46</v>
      </c>
      <c r="W139" s="210"/>
    </row>
    <row r="140" spans="2:24" ht="15" customHeight="1">
      <c r="B140" s="330"/>
      <c r="C140" s="331"/>
      <c r="D140" s="331"/>
      <c r="E140" s="334">
        <v>89</v>
      </c>
      <c r="F140" s="335"/>
      <c r="G140" s="125">
        <f t="shared" si="73"/>
        <v>0</v>
      </c>
      <c r="H140" s="270"/>
      <c r="I140" s="125">
        <f t="shared" si="74"/>
        <v>0</v>
      </c>
      <c r="J140" s="85"/>
      <c r="K140" s="126" t="str">
        <f t="shared" si="71"/>
        <v xml:space="preserve"> </v>
      </c>
      <c r="L140" s="89"/>
      <c r="M140" s="127" t="str">
        <f t="shared" si="72"/>
        <v xml:space="preserve"> </v>
      </c>
      <c r="N140" s="128"/>
      <c r="O140" s="89"/>
      <c r="P140" s="338"/>
      <c r="Q140" s="339"/>
      <c r="R140" s="129" t="s">
        <v>47</v>
      </c>
      <c r="S140" s="134">
        <f>'Data per week'!K22</f>
        <v>99</v>
      </c>
      <c r="T140" s="135" t="str">
        <f>IFERROR(((L143*1000)/G143)/7," ")</f>
        <v xml:space="preserve"> </v>
      </c>
      <c r="U140" s="132"/>
      <c r="V140" s="133" t="s">
        <v>48</v>
      </c>
      <c r="W140" s="210"/>
    </row>
    <row r="141" spans="2:24" ht="15" customHeight="1">
      <c r="B141" s="330"/>
      <c r="C141" s="331"/>
      <c r="D141" s="331"/>
      <c r="E141" s="334">
        <v>90</v>
      </c>
      <c r="F141" s="335"/>
      <c r="G141" s="125">
        <f t="shared" si="73"/>
        <v>0</v>
      </c>
      <c r="H141" s="270"/>
      <c r="I141" s="125">
        <f t="shared" si="74"/>
        <v>0</v>
      </c>
      <c r="J141" s="85"/>
      <c r="K141" s="126" t="str">
        <f t="shared" si="71"/>
        <v xml:space="preserve"> </v>
      </c>
      <c r="L141" s="89"/>
      <c r="M141" s="127" t="str">
        <f t="shared" si="72"/>
        <v xml:space="preserve"> </v>
      </c>
      <c r="N141" s="128"/>
      <c r="O141" s="89"/>
      <c r="P141" s="338"/>
      <c r="Q141" s="339"/>
      <c r="R141" s="129" t="s">
        <v>49</v>
      </c>
      <c r="S141" s="130">
        <f>'Data per week'!M22</f>
        <v>1.5</v>
      </c>
      <c r="T141" s="131" t="str">
        <f>M143</f>
        <v xml:space="preserve"> </v>
      </c>
      <c r="U141" s="132"/>
      <c r="V141" s="133"/>
    </row>
    <row r="142" spans="2:24" ht="15" customHeight="1" thickBot="1">
      <c r="B142" s="330"/>
      <c r="C142" s="331"/>
      <c r="D142" s="331"/>
      <c r="E142" s="334">
        <v>91</v>
      </c>
      <c r="F142" s="335"/>
      <c r="G142" s="136">
        <f t="shared" si="73"/>
        <v>0</v>
      </c>
      <c r="H142" s="271"/>
      <c r="I142" s="136">
        <f t="shared" si="74"/>
        <v>0</v>
      </c>
      <c r="J142" s="86"/>
      <c r="K142" s="137" t="str">
        <f t="shared" si="71"/>
        <v xml:space="preserve"> </v>
      </c>
      <c r="L142" s="91"/>
      <c r="M142" s="138" t="str">
        <f t="shared" si="72"/>
        <v xml:space="preserve"> </v>
      </c>
      <c r="N142" s="139"/>
      <c r="O142" s="137">
        <f>T142</f>
        <v>0</v>
      </c>
      <c r="P142" s="346"/>
      <c r="Q142" s="347"/>
      <c r="R142" s="129" t="s">
        <v>78</v>
      </c>
      <c r="S142" s="134">
        <f>'Data per week'!P22</f>
        <v>1123</v>
      </c>
      <c r="T142" s="140">
        <f>'Data per week'!R22</f>
        <v>0</v>
      </c>
      <c r="U142" s="132"/>
      <c r="V142" s="133" t="s">
        <v>46</v>
      </c>
    </row>
    <row r="143" spans="2:24" ht="15" customHeight="1" thickBot="1">
      <c r="B143" s="332"/>
      <c r="C143" s="333"/>
      <c r="D143" s="333"/>
      <c r="E143" s="356" t="s">
        <v>51</v>
      </c>
      <c r="F143" s="357"/>
      <c r="G143" s="141">
        <f>SUM(G136:G142)/7</f>
        <v>0</v>
      </c>
      <c r="H143" s="142">
        <f t="shared" ref="H143" si="75">SUM(H136:H142)</f>
        <v>0</v>
      </c>
      <c r="I143" s="142">
        <f>I142</f>
        <v>0</v>
      </c>
      <c r="J143" s="143">
        <f t="shared" ref="J143" si="76">SUM(J136:J142)</f>
        <v>0</v>
      </c>
      <c r="K143" s="143" t="str">
        <f>IFERROR(((J143/G143)*1000)," ")</f>
        <v xml:space="preserve"> </v>
      </c>
      <c r="L143" s="143">
        <f>SUM(L136:L142)</f>
        <v>0</v>
      </c>
      <c r="M143" s="144" t="str">
        <f>IFERROR(L143/J143," ")</f>
        <v xml:space="preserve"> </v>
      </c>
      <c r="N143" s="145"/>
      <c r="O143" s="146"/>
      <c r="P143" s="344"/>
      <c r="Q143" s="345"/>
      <c r="R143" s="147" t="s">
        <v>79</v>
      </c>
      <c r="S143" s="148">
        <f>'Data per week'!S22</f>
        <v>84</v>
      </c>
      <c r="T143" s="149">
        <f>'Data per week'!T22</f>
        <v>0</v>
      </c>
      <c r="U143" s="150"/>
      <c r="V143" s="151" t="s">
        <v>43</v>
      </c>
    </row>
    <row r="144" spans="2:24" ht="15" customHeight="1" thickBot="1">
      <c r="B144" s="152"/>
      <c r="C144" s="152"/>
      <c r="D144" s="152"/>
      <c r="E144" s="153"/>
      <c r="F144" s="153"/>
      <c r="G144" s="154"/>
      <c r="H144" s="154"/>
      <c r="I144" s="154"/>
      <c r="J144" s="155"/>
      <c r="K144" s="155"/>
      <c r="L144" s="155"/>
      <c r="M144" s="156"/>
      <c r="N144" s="154"/>
      <c r="O144" s="155"/>
      <c r="P144" s="154"/>
      <c r="Q144" s="154"/>
      <c r="R144" s="157"/>
      <c r="S144" s="158"/>
      <c r="T144" s="159"/>
      <c r="U144" s="160"/>
      <c r="V144" s="160"/>
      <c r="W144" s="161"/>
      <c r="X144" s="162"/>
    </row>
    <row r="145" spans="2:26" ht="15" customHeight="1">
      <c r="B145" s="313" t="s">
        <v>53</v>
      </c>
      <c r="C145" s="314"/>
      <c r="D145" s="314"/>
      <c r="E145" s="336" t="s">
        <v>29</v>
      </c>
      <c r="F145" s="337"/>
      <c r="G145" s="281" t="s">
        <v>30</v>
      </c>
      <c r="H145" s="282" t="s">
        <v>31</v>
      </c>
      <c r="I145" s="282" t="s">
        <v>32</v>
      </c>
      <c r="J145" s="285" t="s">
        <v>33</v>
      </c>
      <c r="K145" s="286" t="s">
        <v>34</v>
      </c>
      <c r="L145" s="286" t="s">
        <v>35</v>
      </c>
      <c r="M145" s="287" t="s">
        <v>54</v>
      </c>
      <c r="N145" s="284"/>
      <c r="O145" s="286" t="s">
        <v>37</v>
      </c>
      <c r="P145" s="336" t="s">
        <v>38</v>
      </c>
      <c r="Q145" s="314"/>
      <c r="R145" s="163" t="s">
        <v>39</v>
      </c>
      <c r="S145" s="164"/>
      <c r="T145" s="220"/>
      <c r="U145" s="212"/>
      <c r="V145" s="213" t="s">
        <v>40</v>
      </c>
    </row>
    <row r="146" spans="2:26" ht="15" customHeight="1">
      <c r="B146" s="318" t="s">
        <v>41</v>
      </c>
      <c r="C146" s="319"/>
      <c r="D146" s="167">
        <f>D136+7</f>
        <v>91</v>
      </c>
      <c r="E146" s="342">
        <v>92</v>
      </c>
      <c r="F146" s="343"/>
      <c r="G146" s="168">
        <f>G142-H142</f>
        <v>0</v>
      </c>
      <c r="H146" s="272"/>
      <c r="I146" s="168">
        <f>I142+H146</f>
        <v>0</v>
      </c>
      <c r="J146" s="87"/>
      <c r="K146" s="169" t="str">
        <f t="shared" ref="K146:K152" si="77">IFERROR((J146*1000)/G146," ")</f>
        <v xml:space="preserve"> </v>
      </c>
      <c r="L146" s="90"/>
      <c r="M146" s="170" t="str">
        <f t="shared" ref="M146:M152" si="78">IFERROR(L146/J146," ")</f>
        <v xml:space="preserve"> </v>
      </c>
      <c r="N146" s="171"/>
      <c r="O146" s="90"/>
      <c r="P146" s="340"/>
      <c r="Q146" s="341"/>
      <c r="R146" s="172" t="s">
        <v>42</v>
      </c>
      <c r="S146" s="173">
        <f>'Data per week'!E23</f>
        <v>0.15</v>
      </c>
      <c r="T146" s="174" t="str">
        <f>IFERROR((H153/G146*100)," ")</f>
        <v xml:space="preserve"> </v>
      </c>
      <c r="U146" s="214"/>
      <c r="V146" s="215" t="s">
        <v>43</v>
      </c>
    </row>
    <row r="147" spans="2:26" ht="15" customHeight="1">
      <c r="B147" s="368">
        <v>14</v>
      </c>
      <c r="C147" s="369"/>
      <c r="D147" s="369"/>
      <c r="E147" s="342">
        <v>93</v>
      </c>
      <c r="F147" s="343"/>
      <c r="G147" s="168">
        <f>G146-H146</f>
        <v>0</v>
      </c>
      <c r="H147" s="272"/>
      <c r="I147" s="168">
        <f>I146+H147</f>
        <v>0</v>
      </c>
      <c r="J147" s="87"/>
      <c r="K147" s="169" t="str">
        <f t="shared" si="77"/>
        <v xml:space="preserve"> </v>
      </c>
      <c r="L147" s="90"/>
      <c r="M147" s="170" t="str">
        <f t="shared" si="78"/>
        <v xml:space="preserve"> </v>
      </c>
      <c r="N147" s="171"/>
      <c r="O147" s="90"/>
      <c r="P147" s="340"/>
      <c r="Q147" s="341"/>
      <c r="R147" s="172" t="s">
        <v>44</v>
      </c>
      <c r="S147" s="173">
        <f>'Data per week'!G23</f>
        <v>2.9499999999999988</v>
      </c>
      <c r="T147" s="174" t="str">
        <f>IFERROR((I153/$P$8)*100," ")</f>
        <v xml:space="preserve"> </v>
      </c>
      <c r="U147" s="214"/>
      <c r="V147" s="215" t="s">
        <v>43</v>
      </c>
    </row>
    <row r="148" spans="2:26" ht="15" customHeight="1">
      <c r="B148" s="370"/>
      <c r="C148" s="371"/>
      <c r="D148" s="371"/>
      <c r="E148" s="342">
        <v>94</v>
      </c>
      <c r="F148" s="343"/>
      <c r="G148" s="168">
        <f t="shared" ref="G148:G152" si="79">G147-H147</f>
        <v>0</v>
      </c>
      <c r="H148" s="272"/>
      <c r="I148" s="168">
        <f t="shared" ref="I148:I152" si="80">I147+H148</f>
        <v>0</v>
      </c>
      <c r="J148" s="87"/>
      <c r="K148" s="169" t="str">
        <f t="shared" si="77"/>
        <v xml:space="preserve"> </v>
      </c>
      <c r="L148" s="90"/>
      <c r="M148" s="170" t="str">
        <f t="shared" si="78"/>
        <v xml:space="preserve"> </v>
      </c>
      <c r="N148" s="171"/>
      <c r="O148" s="90"/>
      <c r="P148" s="340"/>
      <c r="Q148" s="341"/>
      <c r="R148" s="172"/>
      <c r="S148" s="177"/>
      <c r="T148" s="178"/>
      <c r="U148" s="214"/>
      <c r="V148" s="215"/>
    </row>
    <row r="149" spans="2:26" ht="15" customHeight="1">
      <c r="B149" s="370"/>
      <c r="C149" s="371"/>
      <c r="D149" s="371"/>
      <c r="E149" s="342">
        <v>95</v>
      </c>
      <c r="F149" s="343"/>
      <c r="G149" s="168">
        <f t="shared" si="79"/>
        <v>0</v>
      </c>
      <c r="H149" s="272"/>
      <c r="I149" s="168">
        <f t="shared" si="80"/>
        <v>0</v>
      </c>
      <c r="J149" s="87"/>
      <c r="K149" s="169" t="str">
        <f t="shared" si="77"/>
        <v xml:space="preserve"> </v>
      </c>
      <c r="L149" s="90"/>
      <c r="M149" s="170" t="str">
        <f t="shared" si="78"/>
        <v xml:space="preserve"> </v>
      </c>
      <c r="N149" s="171"/>
      <c r="O149" s="90"/>
      <c r="P149" s="340"/>
      <c r="Q149" s="341"/>
      <c r="R149" s="172" t="s">
        <v>45</v>
      </c>
      <c r="S149" s="177">
        <f>'Data per week'!I23</f>
        <v>68</v>
      </c>
      <c r="T149" s="178" t="e">
        <f>K153/7</f>
        <v>#VALUE!</v>
      </c>
      <c r="U149" s="214"/>
      <c r="V149" s="215" t="s">
        <v>46</v>
      </c>
    </row>
    <row r="150" spans="2:26" ht="15" customHeight="1">
      <c r="B150" s="370"/>
      <c r="C150" s="371"/>
      <c r="D150" s="371"/>
      <c r="E150" s="342">
        <v>96</v>
      </c>
      <c r="F150" s="343"/>
      <c r="G150" s="168">
        <f t="shared" si="79"/>
        <v>0</v>
      </c>
      <c r="H150" s="272"/>
      <c r="I150" s="168">
        <f t="shared" si="80"/>
        <v>0</v>
      </c>
      <c r="J150" s="87"/>
      <c r="K150" s="169" t="str">
        <f t="shared" si="77"/>
        <v xml:space="preserve"> </v>
      </c>
      <c r="L150" s="90"/>
      <c r="M150" s="170" t="str">
        <f t="shared" si="78"/>
        <v xml:space="preserve"> </v>
      </c>
      <c r="N150" s="171"/>
      <c r="O150" s="90"/>
      <c r="P150" s="340"/>
      <c r="Q150" s="341"/>
      <c r="R150" s="204" t="s">
        <v>47</v>
      </c>
      <c r="S150" s="205">
        <f>'Data per week'!K23</f>
        <v>102</v>
      </c>
      <c r="T150" s="178" t="str">
        <f>IFERROR(((L153*1000)/G153)/7," ")</f>
        <v xml:space="preserve"> </v>
      </c>
      <c r="U150" s="206"/>
      <c r="V150" s="207" t="s">
        <v>48</v>
      </c>
    </row>
    <row r="151" spans="2:26" ht="15" customHeight="1">
      <c r="B151" s="370"/>
      <c r="C151" s="371"/>
      <c r="D151" s="371"/>
      <c r="E151" s="342">
        <v>97</v>
      </c>
      <c r="F151" s="343"/>
      <c r="G151" s="168">
        <f t="shared" si="79"/>
        <v>0</v>
      </c>
      <c r="H151" s="272"/>
      <c r="I151" s="168">
        <f t="shared" si="80"/>
        <v>0</v>
      </c>
      <c r="J151" s="87"/>
      <c r="K151" s="169" t="str">
        <f t="shared" si="77"/>
        <v xml:space="preserve"> </v>
      </c>
      <c r="L151" s="90"/>
      <c r="M151" s="170" t="str">
        <f t="shared" si="78"/>
        <v xml:space="preserve"> </v>
      </c>
      <c r="N151" s="171"/>
      <c r="O151" s="90"/>
      <c r="P151" s="340"/>
      <c r="Q151" s="341"/>
      <c r="R151" s="204" t="s">
        <v>49</v>
      </c>
      <c r="S151" s="208">
        <f>'Data per week'!M23</f>
        <v>1.5</v>
      </c>
      <c r="T151" s="209" t="str">
        <f>M153</f>
        <v xml:space="preserve"> </v>
      </c>
      <c r="U151" s="206"/>
      <c r="V151" s="207"/>
    </row>
    <row r="152" spans="2:26" ht="15" customHeight="1" thickBot="1">
      <c r="B152" s="370"/>
      <c r="C152" s="371"/>
      <c r="D152" s="371"/>
      <c r="E152" s="352">
        <v>98</v>
      </c>
      <c r="F152" s="353"/>
      <c r="G152" s="180">
        <f t="shared" si="79"/>
        <v>0</v>
      </c>
      <c r="H152" s="274"/>
      <c r="I152" s="180">
        <f t="shared" si="80"/>
        <v>0</v>
      </c>
      <c r="J152" s="88"/>
      <c r="K152" s="181" t="str">
        <f t="shared" si="77"/>
        <v xml:space="preserve"> </v>
      </c>
      <c r="L152" s="92"/>
      <c r="M152" s="182" t="str">
        <f t="shared" si="78"/>
        <v xml:space="preserve"> </v>
      </c>
      <c r="N152" s="183"/>
      <c r="O152" s="181">
        <f>T152</f>
        <v>0</v>
      </c>
      <c r="P152" s="354"/>
      <c r="Q152" s="355"/>
      <c r="R152" s="172" t="s">
        <v>80</v>
      </c>
      <c r="S152" s="177">
        <f>'Data per week'!P23</f>
        <v>1197</v>
      </c>
      <c r="T152" s="184">
        <f>'Data per week'!R23</f>
        <v>0</v>
      </c>
      <c r="U152" s="214"/>
      <c r="V152" s="215" t="s">
        <v>46</v>
      </c>
    </row>
    <row r="153" spans="2:26" ht="15" customHeight="1" thickBot="1">
      <c r="B153" s="372"/>
      <c r="C153" s="373"/>
      <c r="D153" s="373"/>
      <c r="E153" s="366" t="s">
        <v>51</v>
      </c>
      <c r="F153" s="367"/>
      <c r="G153" s="185">
        <f>SUM(G146:G152)/7</f>
        <v>0</v>
      </c>
      <c r="H153" s="186">
        <f t="shared" ref="H153" si="81">SUM(H146:H152)</f>
        <v>0</v>
      </c>
      <c r="I153" s="186">
        <f>I152</f>
        <v>0</v>
      </c>
      <c r="J153" s="187">
        <f t="shared" ref="J153" si="82">SUM(J146:J152)</f>
        <v>0</v>
      </c>
      <c r="K153" s="187" t="str">
        <f>IFERROR(((J153/G153)*1000)," ")</f>
        <v xml:space="preserve"> </v>
      </c>
      <c r="L153" s="187">
        <f>SUM(L146:L152)</f>
        <v>0</v>
      </c>
      <c r="M153" s="188" t="str">
        <f>IFERROR(L153/J153," ")</f>
        <v xml:space="preserve"> </v>
      </c>
      <c r="N153" s="189"/>
      <c r="O153" s="190"/>
      <c r="P153" s="350"/>
      <c r="Q153" s="351"/>
      <c r="R153" s="191" t="s">
        <v>81</v>
      </c>
      <c r="S153" s="192">
        <f>'Data per week'!S23</f>
        <v>85</v>
      </c>
      <c r="T153" s="193">
        <f>'Data per week'!T23</f>
        <v>0</v>
      </c>
      <c r="U153" s="216"/>
      <c r="V153" s="217" t="s">
        <v>43</v>
      </c>
    </row>
    <row r="154" spans="2:26" ht="15" customHeight="1" thickBot="1">
      <c r="B154" s="152"/>
      <c r="C154" s="152"/>
      <c r="D154" s="152"/>
      <c r="E154" s="153"/>
      <c r="F154" s="153"/>
      <c r="G154" s="154"/>
      <c r="H154" s="154"/>
      <c r="I154" s="154"/>
      <c r="J154" s="155"/>
      <c r="K154" s="155"/>
      <c r="L154" s="155"/>
      <c r="M154" s="156"/>
      <c r="N154" s="154"/>
      <c r="O154" s="155"/>
      <c r="P154" s="154"/>
      <c r="Q154" s="154"/>
      <c r="R154" s="157"/>
      <c r="S154" s="158"/>
      <c r="T154" s="159"/>
      <c r="U154" s="160"/>
      <c r="V154" s="160"/>
      <c r="W154" s="161"/>
      <c r="X154" s="162"/>
      <c r="Z154" s="81"/>
    </row>
    <row r="155" spans="2:26" ht="15" customHeight="1">
      <c r="B155" s="313" t="s">
        <v>53</v>
      </c>
      <c r="C155" s="314"/>
      <c r="D155" s="314"/>
      <c r="E155" s="336" t="s">
        <v>29</v>
      </c>
      <c r="F155" s="337"/>
      <c r="G155" s="281" t="s">
        <v>30</v>
      </c>
      <c r="H155" s="282" t="s">
        <v>31</v>
      </c>
      <c r="I155" s="282" t="s">
        <v>32</v>
      </c>
      <c r="J155" s="285" t="s">
        <v>33</v>
      </c>
      <c r="K155" s="286" t="s">
        <v>34</v>
      </c>
      <c r="L155" s="286" t="s">
        <v>35</v>
      </c>
      <c r="M155" s="287" t="s">
        <v>54</v>
      </c>
      <c r="N155" s="284"/>
      <c r="O155" s="286" t="s">
        <v>37</v>
      </c>
      <c r="P155" s="336" t="s">
        <v>38</v>
      </c>
      <c r="Q155" s="314"/>
      <c r="R155" s="120" t="s">
        <v>39</v>
      </c>
      <c r="S155" s="121"/>
      <c r="T155" s="221"/>
      <c r="U155" s="122"/>
      <c r="V155" s="123" t="s">
        <v>40</v>
      </c>
      <c r="W155" s="210"/>
    </row>
    <row r="156" spans="2:26" ht="15" customHeight="1">
      <c r="B156" s="320" t="s">
        <v>41</v>
      </c>
      <c r="C156" s="321"/>
      <c r="D156" s="201">
        <f>D146+7</f>
        <v>98</v>
      </c>
      <c r="E156" s="334">
        <v>99</v>
      </c>
      <c r="F156" s="335"/>
      <c r="G156" s="125">
        <f>G152-H152</f>
        <v>0</v>
      </c>
      <c r="H156" s="270"/>
      <c r="I156" s="125">
        <f>I152+H156</f>
        <v>0</v>
      </c>
      <c r="J156" s="85"/>
      <c r="K156" s="126" t="str">
        <f t="shared" ref="K156:K162" si="83">IFERROR((J156*1000)/G156," ")</f>
        <v xml:space="preserve"> </v>
      </c>
      <c r="L156" s="89"/>
      <c r="M156" s="127" t="str">
        <f t="shared" ref="M156:M162" si="84">IFERROR(L156/J156," ")</f>
        <v xml:space="preserve"> </v>
      </c>
      <c r="N156" s="128"/>
      <c r="O156" s="89"/>
      <c r="P156" s="338"/>
      <c r="Q156" s="339"/>
      <c r="R156" s="129" t="s">
        <v>42</v>
      </c>
      <c r="S156" s="130">
        <f>'Data per week'!E24</f>
        <v>0.15</v>
      </c>
      <c r="T156" s="131" t="str">
        <f>IFERROR((H163/G156*100)," ")</f>
        <v xml:space="preserve"> </v>
      </c>
      <c r="U156" s="132"/>
      <c r="V156" s="133" t="s">
        <v>43</v>
      </c>
      <c r="W156" s="210"/>
    </row>
    <row r="157" spans="2:26" ht="15" customHeight="1">
      <c r="B157" s="328">
        <v>15</v>
      </c>
      <c r="C157" s="329"/>
      <c r="D157" s="329"/>
      <c r="E157" s="334">
        <v>100</v>
      </c>
      <c r="F157" s="335"/>
      <c r="G157" s="125">
        <f>G156-H156</f>
        <v>0</v>
      </c>
      <c r="H157" s="270"/>
      <c r="I157" s="125">
        <f>I156+H157</f>
        <v>0</v>
      </c>
      <c r="J157" s="85"/>
      <c r="K157" s="126" t="str">
        <f t="shared" si="83"/>
        <v xml:space="preserve"> </v>
      </c>
      <c r="L157" s="89"/>
      <c r="M157" s="127" t="str">
        <f t="shared" si="84"/>
        <v xml:space="preserve"> </v>
      </c>
      <c r="N157" s="128"/>
      <c r="O157" s="89"/>
      <c r="P157" s="338"/>
      <c r="Q157" s="339"/>
      <c r="R157" s="129" t="s">
        <v>44</v>
      </c>
      <c r="S157" s="130">
        <f>'Data per week'!G24</f>
        <v>3.0999999999999988</v>
      </c>
      <c r="T157" s="131" t="str">
        <f>IFERROR((I163/$P$8)*100," ")</f>
        <v xml:space="preserve"> </v>
      </c>
      <c r="U157" s="132"/>
      <c r="V157" s="133" t="s">
        <v>43</v>
      </c>
      <c r="W157" s="210"/>
    </row>
    <row r="158" spans="2:26" ht="15" customHeight="1">
      <c r="B158" s="330"/>
      <c r="C158" s="331"/>
      <c r="D158" s="331"/>
      <c r="E158" s="334">
        <v>101</v>
      </c>
      <c r="F158" s="335"/>
      <c r="G158" s="125">
        <f t="shared" ref="G158:G162" si="85">G157-H157</f>
        <v>0</v>
      </c>
      <c r="H158" s="270"/>
      <c r="I158" s="125">
        <f t="shared" ref="I158:I162" si="86">I157+H158</f>
        <v>0</v>
      </c>
      <c r="J158" s="85"/>
      <c r="K158" s="126" t="str">
        <f t="shared" si="83"/>
        <v xml:space="preserve"> </v>
      </c>
      <c r="L158" s="89"/>
      <c r="M158" s="127" t="str">
        <f t="shared" si="84"/>
        <v xml:space="preserve"> </v>
      </c>
      <c r="N158" s="128"/>
      <c r="O158" s="89"/>
      <c r="P158" s="338"/>
      <c r="Q158" s="339"/>
      <c r="R158" s="129"/>
      <c r="S158" s="134"/>
      <c r="T158" s="135"/>
      <c r="U158" s="132"/>
      <c r="V158" s="133"/>
      <c r="W158" s="211"/>
    </row>
    <row r="159" spans="2:26" ht="15" customHeight="1">
      <c r="B159" s="330"/>
      <c r="C159" s="331"/>
      <c r="D159" s="331"/>
      <c r="E159" s="334">
        <v>102</v>
      </c>
      <c r="F159" s="335"/>
      <c r="G159" s="125">
        <f t="shared" si="85"/>
        <v>0</v>
      </c>
      <c r="H159" s="270"/>
      <c r="I159" s="125">
        <f t="shared" si="86"/>
        <v>0</v>
      </c>
      <c r="J159" s="85"/>
      <c r="K159" s="126" t="str">
        <f t="shared" si="83"/>
        <v xml:space="preserve"> </v>
      </c>
      <c r="L159" s="89"/>
      <c r="M159" s="127" t="str">
        <f t="shared" si="84"/>
        <v xml:space="preserve"> </v>
      </c>
      <c r="N159" s="128"/>
      <c r="O159" s="89"/>
      <c r="P159" s="338"/>
      <c r="Q159" s="339"/>
      <c r="R159" s="129" t="s">
        <v>45</v>
      </c>
      <c r="S159" s="134">
        <f>'Data per week'!I24</f>
        <v>70</v>
      </c>
      <c r="T159" s="135" t="e">
        <f>K163/7</f>
        <v>#VALUE!</v>
      </c>
      <c r="U159" s="132"/>
      <c r="V159" s="133" t="s">
        <v>46</v>
      </c>
      <c r="W159" s="210"/>
    </row>
    <row r="160" spans="2:26" ht="15" customHeight="1">
      <c r="B160" s="330"/>
      <c r="C160" s="331"/>
      <c r="D160" s="331"/>
      <c r="E160" s="334">
        <v>103</v>
      </c>
      <c r="F160" s="335"/>
      <c r="G160" s="125">
        <f t="shared" si="85"/>
        <v>0</v>
      </c>
      <c r="H160" s="270"/>
      <c r="I160" s="125">
        <f t="shared" si="86"/>
        <v>0</v>
      </c>
      <c r="J160" s="85"/>
      <c r="K160" s="126" t="str">
        <f t="shared" si="83"/>
        <v xml:space="preserve"> </v>
      </c>
      <c r="L160" s="89"/>
      <c r="M160" s="127" t="str">
        <f t="shared" si="84"/>
        <v xml:space="preserve"> </v>
      </c>
      <c r="N160" s="128"/>
      <c r="O160" s="89"/>
      <c r="P160" s="338"/>
      <c r="Q160" s="339"/>
      <c r="R160" s="129" t="s">
        <v>47</v>
      </c>
      <c r="S160" s="134">
        <f>'Data per week'!K24</f>
        <v>105</v>
      </c>
      <c r="T160" s="135" t="str">
        <f>IFERROR(((L163*1000)/G163)/7," ")</f>
        <v xml:space="preserve"> </v>
      </c>
      <c r="U160" s="132"/>
      <c r="V160" s="133" t="s">
        <v>48</v>
      </c>
      <c r="W160" s="210"/>
    </row>
    <row r="161" spans="2:24" ht="15" customHeight="1">
      <c r="B161" s="330"/>
      <c r="C161" s="331"/>
      <c r="D161" s="331"/>
      <c r="E161" s="334">
        <v>104</v>
      </c>
      <c r="F161" s="335"/>
      <c r="G161" s="125">
        <f t="shared" si="85"/>
        <v>0</v>
      </c>
      <c r="H161" s="270"/>
      <c r="I161" s="125">
        <f t="shared" si="86"/>
        <v>0</v>
      </c>
      <c r="J161" s="85"/>
      <c r="K161" s="126" t="str">
        <f t="shared" si="83"/>
        <v xml:space="preserve"> </v>
      </c>
      <c r="L161" s="89"/>
      <c r="M161" s="127" t="str">
        <f t="shared" si="84"/>
        <v xml:space="preserve"> </v>
      </c>
      <c r="N161" s="128"/>
      <c r="O161" s="89"/>
      <c r="P161" s="338"/>
      <c r="Q161" s="339"/>
      <c r="R161" s="129" t="s">
        <v>49</v>
      </c>
      <c r="S161" s="130">
        <f>'Data per week'!M24</f>
        <v>1.5</v>
      </c>
      <c r="T161" s="131" t="str">
        <f>M163</f>
        <v xml:space="preserve"> </v>
      </c>
      <c r="U161" s="132"/>
      <c r="V161" s="133"/>
    </row>
    <row r="162" spans="2:24" ht="15" customHeight="1" thickBot="1">
      <c r="B162" s="330"/>
      <c r="C162" s="331"/>
      <c r="D162" s="331"/>
      <c r="E162" s="348">
        <v>105</v>
      </c>
      <c r="F162" s="349"/>
      <c r="G162" s="136">
        <f t="shared" si="85"/>
        <v>0</v>
      </c>
      <c r="H162" s="271"/>
      <c r="I162" s="136">
        <f t="shared" si="86"/>
        <v>0</v>
      </c>
      <c r="J162" s="86"/>
      <c r="K162" s="137" t="str">
        <f t="shared" si="83"/>
        <v xml:space="preserve"> </v>
      </c>
      <c r="L162" s="91"/>
      <c r="M162" s="138" t="str">
        <f t="shared" si="84"/>
        <v xml:space="preserve"> </v>
      </c>
      <c r="N162" s="139"/>
      <c r="O162" s="137">
        <f>T162</f>
        <v>0</v>
      </c>
      <c r="P162" s="346"/>
      <c r="Q162" s="347"/>
      <c r="R162" s="129" t="s">
        <v>82</v>
      </c>
      <c r="S162" s="134">
        <f>'Data per week'!P24</f>
        <v>1264</v>
      </c>
      <c r="T162" s="140">
        <f>'Data per week'!R24</f>
        <v>0</v>
      </c>
      <c r="U162" s="132"/>
      <c r="V162" s="133" t="s">
        <v>46</v>
      </c>
    </row>
    <row r="163" spans="2:24" ht="15" customHeight="1" thickBot="1">
      <c r="B163" s="332"/>
      <c r="C163" s="333"/>
      <c r="D163" s="333"/>
      <c r="E163" s="356" t="s">
        <v>51</v>
      </c>
      <c r="F163" s="357"/>
      <c r="G163" s="141">
        <f>SUM(G156:G162)/7</f>
        <v>0</v>
      </c>
      <c r="H163" s="142">
        <f t="shared" ref="H163" si="87">SUM(H156:H162)</f>
        <v>0</v>
      </c>
      <c r="I163" s="142">
        <f>I162</f>
        <v>0</v>
      </c>
      <c r="J163" s="143">
        <f t="shared" ref="J163" si="88">SUM(J156:J162)</f>
        <v>0</v>
      </c>
      <c r="K163" s="143" t="str">
        <f>IFERROR(((J163/G163)*1000)," ")</f>
        <v xml:space="preserve"> </v>
      </c>
      <c r="L163" s="143">
        <f>SUM(L156:L162)</f>
        <v>0</v>
      </c>
      <c r="M163" s="144" t="str">
        <f>IFERROR(L163/J163," ")</f>
        <v xml:space="preserve"> </v>
      </c>
      <c r="N163" s="145"/>
      <c r="O163" s="146"/>
      <c r="P163" s="344"/>
      <c r="Q163" s="345"/>
      <c r="R163" s="147" t="s">
        <v>83</v>
      </c>
      <c r="S163" s="148">
        <f>'Data per week'!S24</f>
        <v>86</v>
      </c>
      <c r="T163" s="149">
        <f>'Data per week'!T24</f>
        <v>0</v>
      </c>
      <c r="U163" s="150"/>
      <c r="V163" s="151" t="s">
        <v>43</v>
      </c>
    </row>
    <row r="164" spans="2:24" ht="15" customHeight="1" thickBot="1">
      <c r="B164" s="152"/>
      <c r="C164" s="152"/>
      <c r="D164" s="152"/>
      <c r="E164" s="153"/>
      <c r="F164" s="153"/>
      <c r="G164" s="154"/>
      <c r="H164" s="154"/>
      <c r="I164" s="154"/>
      <c r="J164" s="155"/>
      <c r="K164" s="155"/>
      <c r="L164" s="155"/>
      <c r="M164" s="156"/>
      <c r="N164" s="154"/>
      <c r="O164" s="155"/>
      <c r="P164" s="154"/>
      <c r="Q164" s="154"/>
      <c r="R164" s="157"/>
      <c r="S164" s="158"/>
      <c r="T164" s="159"/>
      <c r="U164" s="160"/>
      <c r="V164" s="160"/>
      <c r="W164" s="161"/>
      <c r="X164" s="162"/>
    </row>
    <row r="165" spans="2:24" ht="15" customHeight="1">
      <c r="B165" s="313" t="s">
        <v>53</v>
      </c>
      <c r="C165" s="314"/>
      <c r="D165" s="314"/>
      <c r="E165" s="336" t="s">
        <v>29</v>
      </c>
      <c r="F165" s="337"/>
      <c r="G165" s="281" t="s">
        <v>30</v>
      </c>
      <c r="H165" s="282" t="s">
        <v>31</v>
      </c>
      <c r="I165" s="282" t="s">
        <v>32</v>
      </c>
      <c r="J165" s="285" t="s">
        <v>33</v>
      </c>
      <c r="K165" s="286" t="s">
        <v>34</v>
      </c>
      <c r="L165" s="286" t="s">
        <v>35</v>
      </c>
      <c r="M165" s="287" t="s">
        <v>54</v>
      </c>
      <c r="N165" s="284"/>
      <c r="O165" s="286" t="s">
        <v>37</v>
      </c>
      <c r="P165" s="336" t="s">
        <v>38</v>
      </c>
      <c r="Q165" s="314"/>
      <c r="R165" s="163" t="s">
        <v>39</v>
      </c>
      <c r="S165" s="164"/>
      <c r="T165" s="220"/>
      <c r="U165" s="165"/>
      <c r="V165" s="166" t="s">
        <v>40</v>
      </c>
    </row>
    <row r="166" spans="2:24" ht="15" customHeight="1">
      <c r="B166" s="318" t="s">
        <v>41</v>
      </c>
      <c r="C166" s="319"/>
      <c r="D166" s="167">
        <f>D156+7</f>
        <v>105</v>
      </c>
      <c r="E166" s="342">
        <v>106</v>
      </c>
      <c r="F166" s="343"/>
      <c r="G166" s="168">
        <f>G162-H162</f>
        <v>0</v>
      </c>
      <c r="H166" s="272"/>
      <c r="I166" s="168">
        <f>I162+H166</f>
        <v>0</v>
      </c>
      <c r="J166" s="87"/>
      <c r="K166" s="169" t="str">
        <f t="shared" ref="K166:K172" si="89">IFERROR((J166*1000)/G166," ")</f>
        <v xml:space="preserve"> </v>
      </c>
      <c r="L166" s="90"/>
      <c r="M166" s="170" t="str">
        <f t="shared" ref="M166:M172" si="90">IFERROR(L166/J166," ")</f>
        <v xml:space="preserve"> </v>
      </c>
      <c r="N166" s="171"/>
      <c r="O166" s="90"/>
      <c r="P166" s="340"/>
      <c r="Q166" s="341"/>
      <c r="R166" s="172" t="s">
        <v>42</v>
      </c>
      <c r="S166" s="173">
        <f>'Data per week'!E25</f>
        <v>0.15</v>
      </c>
      <c r="T166" s="174" t="str">
        <f>IFERROR((H173/G166*100)," ")</f>
        <v xml:space="preserve"> </v>
      </c>
      <c r="U166" s="175"/>
      <c r="V166" s="176" t="s">
        <v>43</v>
      </c>
    </row>
    <row r="167" spans="2:24" ht="15" customHeight="1">
      <c r="B167" s="368">
        <v>16</v>
      </c>
      <c r="C167" s="369"/>
      <c r="D167" s="369"/>
      <c r="E167" s="342">
        <v>107</v>
      </c>
      <c r="F167" s="343"/>
      <c r="G167" s="168">
        <f>G166-H166</f>
        <v>0</v>
      </c>
      <c r="H167" s="272"/>
      <c r="I167" s="168">
        <f>I166+H167</f>
        <v>0</v>
      </c>
      <c r="J167" s="87"/>
      <c r="K167" s="169" t="str">
        <f t="shared" si="89"/>
        <v xml:space="preserve"> </v>
      </c>
      <c r="L167" s="90"/>
      <c r="M167" s="170" t="str">
        <f t="shared" si="90"/>
        <v xml:space="preserve"> </v>
      </c>
      <c r="N167" s="171"/>
      <c r="O167" s="90"/>
      <c r="P167" s="340"/>
      <c r="Q167" s="341"/>
      <c r="R167" s="172" t="s">
        <v>44</v>
      </c>
      <c r="S167" s="173">
        <f>'Data per week'!G25</f>
        <v>3.2499999999999987</v>
      </c>
      <c r="T167" s="174" t="str">
        <f>IFERROR((I173/$P$8)*100," ")</f>
        <v xml:space="preserve"> </v>
      </c>
      <c r="U167" s="175"/>
      <c r="V167" s="176" t="s">
        <v>43</v>
      </c>
    </row>
    <row r="168" spans="2:24" ht="15" customHeight="1">
      <c r="B168" s="370"/>
      <c r="C168" s="371"/>
      <c r="D168" s="371"/>
      <c r="E168" s="342">
        <v>108</v>
      </c>
      <c r="F168" s="343"/>
      <c r="G168" s="168">
        <f t="shared" ref="G168:G172" si="91">G167-H167</f>
        <v>0</v>
      </c>
      <c r="H168" s="272"/>
      <c r="I168" s="168">
        <f t="shared" ref="I168:I172" si="92">I167+H168</f>
        <v>0</v>
      </c>
      <c r="J168" s="87"/>
      <c r="K168" s="169" t="str">
        <f t="shared" si="89"/>
        <v xml:space="preserve"> </v>
      </c>
      <c r="L168" s="90"/>
      <c r="M168" s="170" t="str">
        <f t="shared" si="90"/>
        <v xml:space="preserve"> </v>
      </c>
      <c r="N168" s="171"/>
      <c r="O168" s="90"/>
      <c r="P168" s="340"/>
      <c r="Q168" s="341"/>
      <c r="R168" s="172"/>
      <c r="S168" s="177"/>
      <c r="T168" s="178"/>
      <c r="U168" s="175"/>
      <c r="V168" s="176"/>
    </row>
    <row r="169" spans="2:24" ht="15" customHeight="1">
      <c r="B169" s="370"/>
      <c r="C169" s="371"/>
      <c r="D169" s="371"/>
      <c r="E169" s="342">
        <v>109</v>
      </c>
      <c r="F169" s="343"/>
      <c r="G169" s="168">
        <f t="shared" si="91"/>
        <v>0</v>
      </c>
      <c r="H169" s="272"/>
      <c r="I169" s="168">
        <f t="shared" si="92"/>
        <v>0</v>
      </c>
      <c r="J169" s="87"/>
      <c r="K169" s="169" t="str">
        <f t="shared" si="89"/>
        <v xml:space="preserve"> </v>
      </c>
      <c r="L169" s="90"/>
      <c r="M169" s="170" t="str">
        <f t="shared" si="90"/>
        <v xml:space="preserve"> </v>
      </c>
      <c r="N169" s="171"/>
      <c r="O169" s="90"/>
      <c r="P169" s="340"/>
      <c r="Q169" s="341"/>
      <c r="R169" s="172" t="s">
        <v>45</v>
      </c>
      <c r="S169" s="177">
        <f>'Data per week'!I25</f>
        <v>71</v>
      </c>
      <c r="T169" s="178" t="e">
        <f>K173/7</f>
        <v>#VALUE!</v>
      </c>
      <c r="U169" s="175"/>
      <c r="V169" s="176" t="s">
        <v>46</v>
      </c>
    </row>
    <row r="170" spans="2:24" ht="15" customHeight="1">
      <c r="B170" s="370"/>
      <c r="C170" s="371"/>
      <c r="D170" s="371"/>
      <c r="E170" s="342">
        <v>110</v>
      </c>
      <c r="F170" s="343"/>
      <c r="G170" s="168">
        <f t="shared" si="91"/>
        <v>0</v>
      </c>
      <c r="H170" s="272"/>
      <c r="I170" s="168">
        <f t="shared" si="92"/>
        <v>0</v>
      </c>
      <c r="J170" s="87"/>
      <c r="K170" s="169" t="str">
        <f t="shared" si="89"/>
        <v xml:space="preserve"> </v>
      </c>
      <c r="L170" s="90"/>
      <c r="M170" s="170" t="str">
        <f t="shared" si="90"/>
        <v xml:space="preserve"> </v>
      </c>
      <c r="N170" s="171"/>
      <c r="O170" s="90"/>
      <c r="P170" s="340"/>
      <c r="Q170" s="341"/>
      <c r="R170" s="204" t="s">
        <v>47</v>
      </c>
      <c r="S170" s="205">
        <f>'Data per week'!K25</f>
        <v>106.5</v>
      </c>
      <c r="T170" s="178" t="str">
        <f>IFERROR(((L173*1000)/G173)/7," ")</f>
        <v xml:space="preserve"> </v>
      </c>
      <c r="U170" s="206"/>
      <c r="V170" s="207" t="s">
        <v>48</v>
      </c>
    </row>
    <row r="171" spans="2:24" ht="15" customHeight="1">
      <c r="B171" s="370"/>
      <c r="C171" s="371"/>
      <c r="D171" s="371"/>
      <c r="E171" s="342">
        <v>111</v>
      </c>
      <c r="F171" s="343"/>
      <c r="G171" s="168">
        <f t="shared" si="91"/>
        <v>0</v>
      </c>
      <c r="H171" s="272"/>
      <c r="I171" s="168">
        <f t="shared" si="92"/>
        <v>0</v>
      </c>
      <c r="J171" s="87"/>
      <c r="K171" s="169" t="str">
        <f t="shared" si="89"/>
        <v xml:space="preserve"> </v>
      </c>
      <c r="L171" s="90"/>
      <c r="M171" s="170" t="str">
        <f t="shared" si="90"/>
        <v xml:space="preserve"> </v>
      </c>
      <c r="N171" s="171"/>
      <c r="O171" s="90"/>
      <c r="P171" s="340"/>
      <c r="Q171" s="341"/>
      <c r="R171" s="204" t="s">
        <v>49</v>
      </c>
      <c r="S171" s="208">
        <f>'Data per week'!M25</f>
        <v>1.5</v>
      </c>
      <c r="T171" s="209" t="str">
        <f>M173</f>
        <v xml:space="preserve"> </v>
      </c>
      <c r="U171" s="206"/>
      <c r="V171" s="207"/>
    </row>
    <row r="172" spans="2:24" ht="15" customHeight="1" thickBot="1">
      <c r="B172" s="370"/>
      <c r="C172" s="371"/>
      <c r="D172" s="371"/>
      <c r="E172" s="352">
        <v>112</v>
      </c>
      <c r="F172" s="353"/>
      <c r="G172" s="180">
        <f t="shared" si="91"/>
        <v>0</v>
      </c>
      <c r="H172" s="274"/>
      <c r="I172" s="180">
        <f t="shared" si="92"/>
        <v>0</v>
      </c>
      <c r="J172" s="88"/>
      <c r="K172" s="181" t="str">
        <f t="shared" si="89"/>
        <v xml:space="preserve"> </v>
      </c>
      <c r="L172" s="92"/>
      <c r="M172" s="182" t="str">
        <f t="shared" si="90"/>
        <v xml:space="preserve"> </v>
      </c>
      <c r="N172" s="183"/>
      <c r="O172" s="181">
        <f>T172</f>
        <v>0</v>
      </c>
      <c r="P172" s="354"/>
      <c r="Q172" s="355"/>
      <c r="R172" s="172" t="s">
        <v>84</v>
      </c>
      <c r="S172" s="177">
        <f>'Data per week'!P25</f>
        <v>1330</v>
      </c>
      <c r="T172" s="184">
        <f>'Data per week'!R25</f>
        <v>0</v>
      </c>
      <c r="U172" s="175"/>
      <c r="V172" s="176" t="s">
        <v>46</v>
      </c>
    </row>
    <row r="173" spans="2:24" ht="15" customHeight="1" thickBot="1">
      <c r="B173" s="372"/>
      <c r="C173" s="373"/>
      <c r="D173" s="373"/>
      <c r="E173" s="366" t="s">
        <v>51</v>
      </c>
      <c r="F173" s="367"/>
      <c r="G173" s="185">
        <f>SUM(G166:G172)/7</f>
        <v>0</v>
      </c>
      <c r="H173" s="186">
        <f t="shared" ref="H173" si="93">SUM(H166:H172)</f>
        <v>0</v>
      </c>
      <c r="I173" s="186">
        <f>I172</f>
        <v>0</v>
      </c>
      <c r="J173" s="187">
        <f t="shared" ref="J173" si="94">SUM(J166:J172)</f>
        <v>0</v>
      </c>
      <c r="K173" s="187" t="str">
        <f>IFERROR(((J173/G173)*1000)," ")</f>
        <v xml:space="preserve"> </v>
      </c>
      <c r="L173" s="187">
        <f>SUM(L166:L172)</f>
        <v>0</v>
      </c>
      <c r="M173" s="188" t="str">
        <f>IFERROR(L173/J173," ")</f>
        <v xml:space="preserve"> </v>
      </c>
      <c r="N173" s="189"/>
      <c r="O173" s="190"/>
      <c r="P173" s="350"/>
      <c r="Q173" s="351"/>
      <c r="R173" s="191" t="s">
        <v>85</v>
      </c>
      <c r="S173" s="192">
        <f>'Data per week'!S25</f>
        <v>87</v>
      </c>
      <c r="T173" s="193">
        <f>'Data per week'!T25</f>
        <v>0</v>
      </c>
      <c r="U173" s="194"/>
      <c r="V173" s="195" t="s">
        <v>43</v>
      </c>
    </row>
    <row r="174" spans="2:24" ht="15" customHeight="1" thickBot="1">
      <c r="B174" s="273"/>
      <c r="C174" s="273"/>
      <c r="D174" s="273"/>
      <c r="E174" s="196"/>
      <c r="F174" s="196"/>
      <c r="G174" s="197"/>
      <c r="H174" s="197"/>
      <c r="I174" s="197"/>
      <c r="J174" s="198"/>
      <c r="K174" s="198"/>
      <c r="L174" s="198"/>
      <c r="M174" s="199"/>
      <c r="N174" s="197"/>
      <c r="O174" s="198"/>
      <c r="P174" s="197"/>
      <c r="Q174" s="197"/>
      <c r="R174" s="200"/>
      <c r="S174" s="177"/>
      <c r="T174" s="178"/>
      <c r="U174" s="175"/>
      <c r="V174" s="175"/>
    </row>
    <row r="175" spans="2:24" ht="15" customHeight="1">
      <c r="B175" s="313" t="s">
        <v>53</v>
      </c>
      <c r="C175" s="314"/>
      <c r="D175" s="314"/>
      <c r="E175" s="336" t="s">
        <v>29</v>
      </c>
      <c r="F175" s="337"/>
      <c r="G175" s="281" t="s">
        <v>30</v>
      </c>
      <c r="H175" s="282" t="s">
        <v>31</v>
      </c>
      <c r="I175" s="282" t="s">
        <v>32</v>
      </c>
      <c r="J175" s="285" t="s">
        <v>33</v>
      </c>
      <c r="K175" s="286" t="s">
        <v>34</v>
      </c>
      <c r="L175" s="286" t="s">
        <v>35</v>
      </c>
      <c r="M175" s="287" t="s">
        <v>54</v>
      </c>
      <c r="N175" s="284"/>
      <c r="O175" s="286" t="s">
        <v>37</v>
      </c>
      <c r="P175" s="336" t="s">
        <v>38</v>
      </c>
      <c r="Q175" s="314"/>
      <c r="R175" s="120" t="s">
        <v>39</v>
      </c>
      <c r="S175" s="121"/>
      <c r="T175" s="221"/>
      <c r="U175" s="122"/>
      <c r="V175" s="123" t="s">
        <v>40</v>
      </c>
      <c r="W175" s="210"/>
    </row>
    <row r="176" spans="2:24" ht="15" customHeight="1">
      <c r="B176" s="320" t="s">
        <v>41</v>
      </c>
      <c r="C176" s="321"/>
      <c r="D176" s="201">
        <f>D166+7</f>
        <v>112</v>
      </c>
      <c r="E176" s="334">
        <v>113</v>
      </c>
      <c r="F176" s="335"/>
      <c r="G176" s="125">
        <f>G172-H172</f>
        <v>0</v>
      </c>
      <c r="H176" s="270"/>
      <c r="I176" s="125">
        <f>I172+H176</f>
        <v>0</v>
      </c>
      <c r="J176" s="85"/>
      <c r="K176" s="126" t="str">
        <f t="shared" ref="K176:K182" si="95">IFERROR((J176*1000)/G176," ")</f>
        <v xml:space="preserve"> </v>
      </c>
      <c r="L176" s="89"/>
      <c r="M176" s="127" t="str">
        <f t="shared" ref="M176:M182" si="96">IFERROR(L176/J176," ")</f>
        <v xml:space="preserve"> </v>
      </c>
      <c r="N176" s="128"/>
      <c r="O176" s="89"/>
      <c r="P176" s="338"/>
      <c r="Q176" s="339"/>
      <c r="R176" s="129" t="s">
        <v>42</v>
      </c>
      <c r="S176" s="130">
        <f>'Data per week'!E26</f>
        <v>0.15</v>
      </c>
      <c r="T176" s="131" t="str">
        <f>IFERROR((H183/G176*100)," ")</f>
        <v xml:space="preserve"> </v>
      </c>
      <c r="U176" s="132"/>
      <c r="V176" s="133" t="s">
        <v>43</v>
      </c>
      <c r="W176" s="210"/>
      <c r="X176" s="218"/>
    </row>
    <row r="177" spans="2:24" ht="15" customHeight="1">
      <c r="B177" s="328">
        <v>17</v>
      </c>
      <c r="C177" s="329"/>
      <c r="D177" s="329"/>
      <c r="E177" s="334">
        <v>114</v>
      </c>
      <c r="F177" s="335"/>
      <c r="G177" s="125">
        <f>G176-H176</f>
        <v>0</v>
      </c>
      <c r="H177" s="270"/>
      <c r="I177" s="125">
        <f>I176+H177</f>
        <v>0</v>
      </c>
      <c r="J177" s="85"/>
      <c r="K177" s="126" t="str">
        <f t="shared" si="95"/>
        <v xml:space="preserve"> </v>
      </c>
      <c r="L177" s="89"/>
      <c r="M177" s="127" t="str">
        <f t="shared" si="96"/>
        <v xml:space="preserve"> </v>
      </c>
      <c r="N177" s="128"/>
      <c r="O177" s="89"/>
      <c r="P177" s="338"/>
      <c r="Q177" s="339"/>
      <c r="R177" s="129" t="s">
        <v>44</v>
      </c>
      <c r="S177" s="130">
        <f>'Data per week'!G26</f>
        <v>3.3999999999999986</v>
      </c>
      <c r="T177" s="131" t="str">
        <f>IFERROR((I183/$P$8)*100," ")</f>
        <v xml:space="preserve"> </v>
      </c>
      <c r="U177" s="132"/>
      <c r="V177" s="133" t="s">
        <v>43</v>
      </c>
      <c r="W177" s="210"/>
      <c r="X177" s="218"/>
    </row>
    <row r="178" spans="2:24" ht="15" customHeight="1">
      <c r="B178" s="330"/>
      <c r="C178" s="331"/>
      <c r="D178" s="331"/>
      <c r="E178" s="334">
        <v>115</v>
      </c>
      <c r="F178" s="335"/>
      <c r="G178" s="125">
        <f t="shared" ref="G178:G182" si="97">G177-H177</f>
        <v>0</v>
      </c>
      <c r="H178" s="270"/>
      <c r="I178" s="125">
        <f t="shared" ref="I178:I182" si="98">I177+H178</f>
        <v>0</v>
      </c>
      <c r="J178" s="85"/>
      <c r="K178" s="126" t="str">
        <f t="shared" si="95"/>
        <v xml:space="preserve"> </v>
      </c>
      <c r="L178" s="89"/>
      <c r="M178" s="127" t="str">
        <f t="shared" si="96"/>
        <v xml:space="preserve"> </v>
      </c>
      <c r="N178" s="128"/>
      <c r="O178" s="89"/>
      <c r="P178" s="338"/>
      <c r="Q178" s="339"/>
      <c r="R178" s="129"/>
      <c r="S178" s="134"/>
      <c r="T178" s="135"/>
      <c r="U178" s="132"/>
      <c r="V178" s="133"/>
      <c r="W178" s="211"/>
    </row>
    <row r="179" spans="2:24" ht="15" customHeight="1">
      <c r="B179" s="330"/>
      <c r="C179" s="331"/>
      <c r="D179" s="331"/>
      <c r="E179" s="334">
        <v>116</v>
      </c>
      <c r="F179" s="335"/>
      <c r="G179" s="125">
        <f t="shared" si="97"/>
        <v>0</v>
      </c>
      <c r="H179" s="270"/>
      <c r="I179" s="125">
        <f t="shared" si="98"/>
        <v>0</v>
      </c>
      <c r="J179" s="85"/>
      <c r="K179" s="126" t="str">
        <f t="shared" si="95"/>
        <v xml:space="preserve"> </v>
      </c>
      <c r="L179" s="89"/>
      <c r="M179" s="127" t="str">
        <f t="shared" si="96"/>
        <v xml:space="preserve"> </v>
      </c>
      <c r="N179" s="128"/>
      <c r="O179" s="89"/>
      <c r="P179" s="338"/>
      <c r="Q179" s="339"/>
      <c r="R179" s="129" t="s">
        <v>45</v>
      </c>
      <c r="S179" s="134">
        <f>'Data per week'!I26</f>
        <v>73</v>
      </c>
      <c r="T179" s="135" t="e">
        <f>K183/7</f>
        <v>#VALUE!</v>
      </c>
      <c r="U179" s="132"/>
      <c r="V179" s="133" t="s">
        <v>46</v>
      </c>
      <c r="W179" s="210"/>
    </row>
    <row r="180" spans="2:24" ht="15" customHeight="1">
      <c r="B180" s="330"/>
      <c r="C180" s="331"/>
      <c r="D180" s="331"/>
      <c r="E180" s="334">
        <v>117</v>
      </c>
      <c r="F180" s="335"/>
      <c r="G180" s="125">
        <f t="shared" si="97"/>
        <v>0</v>
      </c>
      <c r="H180" s="270"/>
      <c r="I180" s="125">
        <f t="shared" si="98"/>
        <v>0</v>
      </c>
      <c r="J180" s="85"/>
      <c r="K180" s="126" t="str">
        <f t="shared" si="95"/>
        <v xml:space="preserve"> </v>
      </c>
      <c r="L180" s="89"/>
      <c r="M180" s="127" t="str">
        <f t="shared" si="96"/>
        <v xml:space="preserve"> </v>
      </c>
      <c r="N180" s="128"/>
      <c r="O180" s="89"/>
      <c r="P180" s="338"/>
      <c r="Q180" s="339"/>
      <c r="R180" s="129" t="s">
        <v>47</v>
      </c>
      <c r="S180" s="134">
        <f>'Data per week'!K26</f>
        <v>109.5</v>
      </c>
      <c r="T180" s="135" t="str">
        <f>IFERROR(((L183*1000)/G183)/7," ")</f>
        <v xml:space="preserve"> </v>
      </c>
      <c r="U180" s="132"/>
      <c r="V180" s="133" t="s">
        <v>48</v>
      </c>
      <c r="W180" s="210"/>
    </row>
    <row r="181" spans="2:24" ht="15" customHeight="1">
      <c r="B181" s="330"/>
      <c r="C181" s="331"/>
      <c r="D181" s="331"/>
      <c r="E181" s="334">
        <v>118</v>
      </c>
      <c r="F181" s="335"/>
      <c r="G181" s="125">
        <f t="shared" si="97"/>
        <v>0</v>
      </c>
      <c r="H181" s="270"/>
      <c r="I181" s="125">
        <f t="shared" si="98"/>
        <v>0</v>
      </c>
      <c r="J181" s="85"/>
      <c r="K181" s="126" t="str">
        <f t="shared" si="95"/>
        <v xml:space="preserve"> </v>
      </c>
      <c r="L181" s="89"/>
      <c r="M181" s="127" t="str">
        <f t="shared" si="96"/>
        <v xml:space="preserve"> </v>
      </c>
      <c r="N181" s="128"/>
      <c r="O181" s="89"/>
      <c r="P181" s="338"/>
      <c r="Q181" s="339"/>
      <c r="R181" s="129" t="s">
        <v>49</v>
      </c>
      <c r="S181" s="130">
        <f>'Data per week'!M26</f>
        <v>1.5</v>
      </c>
      <c r="T181" s="131" t="str">
        <f>M183</f>
        <v xml:space="preserve"> </v>
      </c>
      <c r="U181" s="132"/>
      <c r="V181" s="133"/>
    </row>
    <row r="182" spans="2:24" ht="15" customHeight="1" thickBot="1">
      <c r="B182" s="330"/>
      <c r="C182" s="331"/>
      <c r="D182" s="331"/>
      <c r="E182" s="348">
        <v>119</v>
      </c>
      <c r="F182" s="349"/>
      <c r="G182" s="136">
        <f t="shared" si="97"/>
        <v>0</v>
      </c>
      <c r="H182" s="271"/>
      <c r="I182" s="136">
        <f t="shared" si="98"/>
        <v>0</v>
      </c>
      <c r="J182" s="86"/>
      <c r="K182" s="137" t="str">
        <f t="shared" si="95"/>
        <v xml:space="preserve"> </v>
      </c>
      <c r="L182" s="91"/>
      <c r="M182" s="138" t="str">
        <f t="shared" si="96"/>
        <v xml:space="preserve"> </v>
      </c>
      <c r="N182" s="139"/>
      <c r="O182" s="137">
        <f>T182</f>
        <v>0</v>
      </c>
      <c r="P182" s="346"/>
      <c r="Q182" s="347"/>
      <c r="R182" s="129" t="s">
        <v>86</v>
      </c>
      <c r="S182" s="134">
        <f>'Data per week'!P26</f>
        <v>1400</v>
      </c>
      <c r="T182" s="140">
        <f>'Data per week'!R26</f>
        <v>0</v>
      </c>
      <c r="U182" s="132"/>
      <c r="V182" s="133" t="s">
        <v>46</v>
      </c>
    </row>
    <row r="183" spans="2:24" ht="15" customHeight="1" thickBot="1">
      <c r="B183" s="332"/>
      <c r="C183" s="333"/>
      <c r="D183" s="333"/>
      <c r="E183" s="356" t="s">
        <v>51</v>
      </c>
      <c r="F183" s="357"/>
      <c r="G183" s="141">
        <f>SUM(G176:G182)/7</f>
        <v>0</v>
      </c>
      <c r="H183" s="142">
        <f t="shared" ref="H183" si="99">SUM(H176:H182)</f>
        <v>0</v>
      </c>
      <c r="I183" s="142">
        <f>I182</f>
        <v>0</v>
      </c>
      <c r="J183" s="143">
        <f t="shared" ref="J183" si="100">SUM(J176:J182)</f>
        <v>0</v>
      </c>
      <c r="K183" s="143" t="str">
        <f>IFERROR(((J183/G183)*1000)," ")</f>
        <v xml:space="preserve"> </v>
      </c>
      <c r="L183" s="143">
        <f>SUM(L176:L182)</f>
        <v>0</v>
      </c>
      <c r="M183" s="144" t="str">
        <f>IFERROR(L183/J183," ")</f>
        <v xml:space="preserve"> </v>
      </c>
      <c r="N183" s="145"/>
      <c r="O183" s="146"/>
      <c r="P183" s="344"/>
      <c r="Q183" s="345"/>
      <c r="R183" s="147" t="s">
        <v>87</v>
      </c>
      <c r="S183" s="148">
        <f>'Data per week'!S26</f>
        <v>87.5</v>
      </c>
      <c r="T183" s="149">
        <f>'Data per week'!T26</f>
        <v>0</v>
      </c>
      <c r="U183" s="150"/>
      <c r="V183" s="151" t="s">
        <v>43</v>
      </c>
    </row>
    <row r="184" spans="2:24" ht="15" customHeight="1" thickBot="1">
      <c r="B184" s="152"/>
      <c r="C184" s="152"/>
      <c r="D184" s="152"/>
      <c r="E184" s="153"/>
      <c r="F184" s="153"/>
      <c r="G184" s="154"/>
      <c r="H184" s="154"/>
      <c r="I184" s="154"/>
      <c r="J184" s="155"/>
      <c r="K184" s="155"/>
      <c r="L184" s="155"/>
      <c r="M184" s="156"/>
      <c r="N184" s="154"/>
      <c r="O184" s="155"/>
      <c r="P184" s="154"/>
      <c r="Q184" s="154"/>
      <c r="R184" s="157"/>
      <c r="S184" s="158"/>
      <c r="T184" s="159"/>
      <c r="U184" s="160"/>
      <c r="V184" s="160"/>
      <c r="W184" s="161"/>
      <c r="X184" s="162"/>
    </row>
    <row r="185" spans="2:24" ht="15" customHeight="1">
      <c r="B185" s="376" t="s">
        <v>207</v>
      </c>
      <c r="C185" s="377"/>
      <c r="D185" s="377"/>
      <c r="E185" s="336" t="s">
        <v>29</v>
      </c>
      <c r="F185" s="337"/>
      <c r="G185" s="281" t="s">
        <v>30</v>
      </c>
      <c r="H185" s="282" t="s">
        <v>31</v>
      </c>
      <c r="I185" s="282" t="s">
        <v>32</v>
      </c>
      <c r="J185" s="285" t="s">
        <v>33</v>
      </c>
      <c r="K185" s="286" t="s">
        <v>34</v>
      </c>
      <c r="L185" s="286" t="s">
        <v>35</v>
      </c>
      <c r="M185" s="287" t="s">
        <v>54</v>
      </c>
      <c r="N185" s="284"/>
      <c r="O185" s="286" t="s">
        <v>37</v>
      </c>
      <c r="P185" s="336" t="s">
        <v>38</v>
      </c>
      <c r="Q185" s="314"/>
      <c r="R185" s="163" t="s">
        <v>39</v>
      </c>
      <c r="S185" s="164"/>
      <c r="T185" s="220"/>
      <c r="U185" s="165"/>
      <c r="V185" s="166" t="s">
        <v>40</v>
      </c>
    </row>
    <row r="186" spans="2:24" ht="15" customHeight="1">
      <c r="B186" s="318" t="s">
        <v>41</v>
      </c>
      <c r="C186" s="319"/>
      <c r="D186" s="167">
        <f>D176+7</f>
        <v>119</v>
      </c>
      <c r="E186" s="342">
        <v>120</v>
      </c>
      <c r="F186" s="343"/>
      <c r="G186" s="168">
        <f>G182-H182</f>
        <v>0</v>
      </c>
      <c r="H186" s="272"/>
      <c r="I186" s="168">
        <f>I182+H186</f>
        <v>0</v>
      </c>
      <c r="J186" s="87"/>
      <c r="K186" s="169" t="str">
        <f t="shared" ref="K186:K192" si="101">IFERROR((J186*1000)/G186," ")</f>
        <v xml:space="preserve"> </v>
      </c>
      <c r="L186" s="90"/>
      <c r="M186" s="170" t="str">
        <f t="shared" ref="M186:M192" si="102">IFERROR(L186/J186," ")</f>
        <v xml:space="preserve"> </v>
      </c>
      <c r="N186" s="171"/>
      <c r="O186" s="90"/>
      <c r="P186" s="340"/>
      <c r="Q186" s="341"/>
      <c r="R186" s="172" t="s">
        <v>42</v>
      </c>
      <c r="S186" s="173">
        <f>'Data per week'!E27</f>
        <v>0.15</v>
      </c>
      <c r="T186" s="174" t="str">
        <f>IFERROR((H193/G186*100)," ")</f>
        <v xml:space="preserve"> </v>
      </c>
      <c r="U186" s="175"/>
      <c r="V186" s="176" t="s">
        <v>43</v>
      </c>
    </row>
    <row r="187" spans="2:24" ht="15" customHeight="1">
      <c r="B187" s="368">
        <v>18</v>
      </c>
      <c r="C187" s="369"/>
      <c r="D187" s="369"/>
      <c r="E187" s="342">
        <v>121</v>
      </c>
      <c r="F187" s="343"/>
      <c r="G187" s="168">
        <f>G186-H186</f>
        <v>0</v>
      </c>
      <c r="H187" s="272"/>
      <c r="I187" s="168">
        <f>I186+H187</f>
        <v>0</v>
      </c>
      <c r="J187" s="87"/>
      <c r="K187" s="169" t="str">
        <f t="shared" si="101"/>
        <v xml:space="preserve"> </v>
      </c>
      <c r="L187" s="90"/>
      <c r="M187" s="170" t="str">
        <f t="shared" si="102"/>
        <v xml:space="preserve"> </v>
      </c>
      <c r="N187" s="171"/>
      <c r="O187" s="90"/>
      <c r="P187" s="340"/>
      <c r="Q187" s="341"/>
      <c r="R187" s="172" t="s">
        <v>44</v>
      </c>
      <c r="S187" s="173">
        <f>'Data per week'!G27</f>
        <v>3.5499999999999985</v>
      </c>
      <c r="T187" s="174" t="str">
        <f>IFERROR((I193/$P$8)*100," ")</f>
        <v xml:space="preserve"> </v>
      </c>
      <c r="U187" s="175"/>
      <c r="V187" s="176" t="s">
        <v>43</v>
      </c>
    </row>
    <row r="188" spans="2:24" ht="15" customHeight="1">
      <c r="B188" s="370"/>
      <c r="C188" s="371"/>
      <c r="D188" s="371"/>
      <c r="E188" s="342">
        <v>122</v>
      </c>
      <c r="F188" s="343"/>
      <c r="G188" s="168">
        <f t="shared" ref="G188:G192" si="103">G187-H187</f>
        <v>0</v>
      </c>
      <c r="H188" s="272"/>
      <c r="I188" s="168">
        <f t="shared" ref="I188:I192" si="104">I187+H188</f>
        <v>0</v>
      </c>
      <c r="J188" s="87"/>
      <c r="K188" s="169" t="str">
        <f t="shared" si="101"/>
        <v xml:space="preserve"> </v>
      </c>
      <c r="L188" s="90"/>
      <c r="M188" s="170" t="str">
        <f t="shared" si="102"/>
        <v xml:space="preserve"> </v>
      </c>
      <c r="N188" s="171"/>
      <c r="O188" s="90"/>
      <c r="P188" s="340"/>
      <c r="Q188" s="341"/>
      <c r="R188" s="172"/>
      <c r="S188" s="177"/>
      <c r="T188" s="178"/>
      <c r="U188" s="175"/>
      <c r="V188" s="176"/>
    </row>
    <row r="189" spans="2:24" ht="15" customHeight="1">
      <c r="B189" s="370"/>
      <c r="C189" s="371"/>
      <c r="D189" s="371"/>
      <c r="E189" s="342">
        <v>123</v>
      </c>
      <c r="F189" s="343"/>
      <c r="G189" s="168">
        <f t="shared" si="103"/>
        <v>0</v>
      </c>
      <c r="H189" s="272"/>
      <c r="I189" s="168">
        <f t="shared" si="104"/>
        <v>0</v>
      </c>
      <c r="J189" s="87"/>
      <c r="K189" s="169" t="str">
        <f t="shared" si="101"/>
        <v xml:space="preserve"> </v>
      </c>
      <c r="L189" s="90"/>
      <c r="M189" s="170" t="str">
        <f t="shared" si="102"/>
        <v xml:space="preserve"> </v>
      </c>
      <c r="N189" s="171"/>
      <c r="O189" s="90"/>
      <c r="P189" s="340"/>
      <c r="Q189" s="341"/>
      <c r="R189" s="172" t="s">
        <v>45</v>
      </c>
      <c r="S189" s="177">
        <f>'Data per week'!I27</f>
        <v>75</v>
      </c>
      <c r="T189" s="178" t="e">
        <f>K193/7</f>
        <v>#VALUE!</v>
      </c>
      <c r="U189" s="175"/>
      <c r="V189" s="176" t="s">
        <v>46</v>
      </c>
    </row>
    <row r="190" spans="2:24" ht="15" customHeight="1">
      <c r="B190" s="370"/>
      <c r="C190" s="371"/>
      <c r="D190" s="371"/>
      <c r="E190" s="342">
        <v>124</v>
      </c>
      <c r="F190" s="343"/>
      <c r="G190" s="168">
        <f t="shared" si="103"/>
        <v>0</v>
      </c>
      <c r="H190" s="272"/>
      <c r="I190" s="168">
        <f t="shared" si="104"/>
        <v>0</v>
      </c>
      <c r="J190" s="87"/>
      <c r="K190" s="169" t="str">
        <f t="shared" si="101"/>
        <v xml:space="preserve"> </v>
      </c>
      <c r="L190" s="90"/>
      <c r="M190" s="170" t="str">
        <f t="shared" si="102"/>
        <v xml:space="preserve"> </v>
      </c>
      <c r="N190" s="171"/>
      <c r="O190" s="90"/>
      <c r="P190" s="340"/>
      <c r="Q190" s="341"/>
      <c r="R190" s="204" t="s">
        <v>47</v>
      </c>
      <c r="S190" s="205">
        <f>'Data per week'!K27</f>
        <v>112.5</v>
      </c>
      <c r="T190" s="178" t="str">
        <f>IFERROR(((L193*1000)/G193)/7," ")</f>
        <v xml:space="preserve"> </v>
      </c>
      <c r="U190" s="206"/>
      <c r="V190" s="207" t="s">
        <v>48</v>
      </c>
    </row>
    <row r="191" spans="2:24" ht="15" customHeight="1">
      <c r="B191" s="370"/>
      <c r="C191" s="371"/>
      <c r="D191" s="371"/>
      <c r="E191" s="342">
        <v>125</v>
      </c>
      <c r="F191" s="343"/>
      <c r="G191" s="168">
        <f t="shared" si="103"/>
        <v>0</v>
      </c>
      <c r="H191" s="272"/>
      <c r="I191" s="168">
        <f t="shared" si="104"/>
        <v>0</v>
      </c>
      <c r="J191" s="87"/>
      <c r="K191" s="169" t="str">
        <f t="shared" si="101"/>
        <v xml:space="preserve"> </v>
      </c>
      <c r="L191" s="90"/>
      <c r="M191" s="170" t="str">
        <f t="shared" si="102"/>
        <v xml:space="preserve"> </v>
      </c>
      <c r="N191" s="171"/>
      <c r="O191" s="90"/>
      <c r="P191" s="340"/>
      <c r="Q191" s="341"/>
      <c r="R191" s="204" t="s">
        <v>49</v>
      </c>
      <c r="S191" s="208">
        <f>'Data per week'!M27</f>
        <v>1.5</v>
      </c>
      <c r="T191" s="209" t="str">
        <f>M193</f>
        <v xml:space="preserve"> </v>
      </c>
      <c r="U191" s="206"/>
      <c r="V191" s="207"/>
    </row>
    <row r="192" spans="2:24" ht="15" customHeight="1" thickBot="1">
      <c r="B192" s="370"/>
      <c r="C192" s="371"/>
      <c r="D192" s="371"/>
      <c r="E192" s="352">
        <v>126</v>
      </c>
      <c r="F192" s="353"/>
      <c r="G192" s="180">
        <f t="shared" si="103"/>
        <v>0</v>
      </c>
      <c r="H192" s="274"/>
      <c r="I192" s="180">
        <f t="shared" si="104"/>
        <v>0</v>
      </c>
      <c r="J192" s="88"/>
      <c r="K192" s="181" t="str">
        <f t="shared" si="101"/>
        <v xml:space="preserve"> </v>
      </c>
      <c r="L192" s="92"/>
      <c r="M192" s="182" t="str">
        <f t="shared" si="102"/>
        <v xml:space="preserve"> </v>
      </c>
      <c r="N192" s="183"/>
      <c r="O192" s="181">
        <f>T192</f>
        <v>0</v>
      </c>
      <c r="P192" s="354"/>
      <c r="Q192" s="355"/>
      <c r="R192" s="172" t="s">
        <v>88</v>
      </c>
      <c r="S192" s="177">
        <f>'Data per week'!P27</f>
        <v>1475</v>
      </c>
      <c r="T192" s="184">
        <f>'Data per week'!R27</f>
        <v>0</v>
      </c>
      <c r="U192" s="175"/>
      <c r="V192" s="176" t="s">
        <v>46</v>
      </c>
    </row>
    <row r="193" spans="2:24" ht="15" customHeight="1" thickBot="1">
      <c r="B193" s="372"/>
      <c r="C193" s="373"/>
      <c r="D193" s="373"/>
      <c r="E193" s="374" t="s">
        <v>51</v>
      </c>
      <c r="F193" s="375"/>
      <c r="G193" s="185">
        <f>SUM(G186:G192)/7</f>
        <v>0</v>
      </c>
      <c r="H193" s="186">
        <f t="shared" ref="H193" si="105">SUM(H186:H192)</f>
        <v>0</v>
      </c>
      <c r="I193" s="186">
        <f>I192</f>
        <v>0</v>
      </c>
      <c r="J193" s="187">
        <f t="shared" ref="J193" si="106">SUM(J186:J192)</f>
        <v>0</v>
      </c>
      <c r="K193" s="187" t="str">
        <f>IFERROR(((J193/G193)*1000)," ")</f>
        <v xml:space="preserve"> </v>
      </c>
      <c r="L193" s="187">
        <f>SUM(L186:L192)</f>
        <v>0</v>
      </c>
      <c r="M193" s="188" t="str">
        <f>IFERROR(L193/J193," ")</f>
        <v xml:space="preserve"> </v>
      </c>
      <c r="N193" s="189"/>
      <c r="O193" s="190"/>
      <c r="P193" s="350"/>
      <c r="Q193" s="351"/>
      <c r="R193" s="191" t="s">
        <v>89</v>
      </c>
      <c r="S193" s="192">
        <f>'Data per week'!S27</f>
        <v>87.5</v>
      </c>
      <c r="T193" s="193">
        <f>'Data per week'!T27</f>
        <v>0</v>
      </c>
      <c r="U193" s="194"/>
      <c r="V193" s="195" t="s">
        <v>43</v>
      </c>
    </row>
    <row r="194" spans="2:24" ht="15" customHeight="1" thickBot="1">
      <c r="B194" s="273"/>
      <c r="C194" s="273"/>
      <c r="D194" s="273"/>
      <c r="E194" s="196"/>
      <c r="F194" s="196"/>
      <c r="G194" s="197"/>
      <c r="H194" s="197"/>
      <c r="I194" s="197"/>
      <c r="J194" s="198"/>
      <c r="K194" s="198"/>
      <c r="L194" s="198"/>
      <c r="M194" s="199"/>
      <c r="N194" s="197"/>
      <c r="O194" s="198"/>
      <c r="P194" s="197"/>
      <c r="Q194" s="197"/>
      <c r="R194" s="200"/>
      <c r="S194" s="177"/>
      <c r="T194" s="178"/>
      <c r="U194" s="175"/>
      <c r="V194" s="175"/>
    </row>
    <row r="195" spans="2:24" ht="15" customHeight="1">
      <c r="B195" s="313" t="s">
        <v>53</v>
      </c>
      <c r="C195" s="314"/>
      <c r="D195" s="314"/>
      <c r="E195" s="336" t="s">
        <v>29</v>
      </c>
      <c r="F195" s="337"/>
      <c r="G195" s="281" t="s">
        <v>30</v>
      </c>
      <c r="H195" s="282" t="s">
        <v>31</v>
      </c>
      <c r="I195" s="282" t="s">
        <v>32</v>
      </c>
      <c r="J195" s="285" t="s">
        <v>33</v>
      </c>
      <c r="K195" s="286" t="s">
        <v>34</v>
      </c>
      <c r="L195" s="286" t="s">
        <v>35</v>
      </c>
      <c r="M195" s="287" t="s">
        <v>54</v>
      </c>
      <c r="N195" s="284"/>
      <c r="O195" s="286" t="s">
        <v>37</v>
      </c>
      <c r="P195" s="336" t="s">
        <v>38</v>
      </c>
      <c r="Q195" s="378"/>
      <c r="R195" s="120" t="s">
        <v>39</v>
      </c>
      <c r="S195" s="121"/>
      <c r="T195" s="221"/>
      <c r="U195" s="122"/>
      <c r="V195" s="123" t="s">
        <v>40</v>
      </c>
      <c r="W195" s="210"/>
    </row>
    <row r="196" spans="2:24" ht="15" customHeight="1">
      <c r="B196" s="320" t="s">
        <v>41</v>
      </c>
      <c r="C196" s="321"/>
      <c r="D196" s="201">
        <f>D186+7</f>
        <v>126</v>
      </c>
      <c r="E196" s="334">
        <v>127</v>
      </c>
      <c r="F196" s="335"/>
      <c r="G196" s="125">
        <f>G192-H192</f>
        <v>0</v>
      </c>
      <c r="H196" s="270"/>
      <c r="I196" s="125">
        <f>I192+H196</f>
        <v>0</v>
      </c>
      <c r="J196" s="85"/>
      <c r="K196" s="126" t="str">
        <f t="shared" ref="K196:K202" si="107">IFERROR((J196*1000)/G196," ")</f>
        <v xml:space="preserve"> </v>
      </c>
      <c r="L196" s="89"/>
      <c r="M196" s="127" t="str">
        <f t="shared" ref="M196:M202" si="108">IFERROR(L196/J196," ")</f>
        <v xml:space="preserve"> </v>
      </c>
      <c r="N196" s="128"/>
      <c r="O196" s="89"/>
      <c r="P196" s="338"/>
      <c r="Q196" s="339"/>
      <c r="R196" s="129" t="s">
        <v>42</v>
      </c>
      <c r="S196" s="130">
        <f>'Data per week'!E28</f>
        <v>0.15</v>
      </c>
      <c r="T196" s="131" t="str">
        <f>IFERROR((H203/G196*100)," ")</f>
        <v xml:space="preserve"> </v>
      </c>
      <c r="U196" s="132"/>
      <c r="V196" s="133" t="s">
        <v>43</v>
      </c>
      <c r="W196" s="210"/>
    </row>
    <row r="197" spans="2:24" ht="15" customHeight="1">
      <c r="B197" s="328">
        <v>19</v>
      </c>
      <c r="C197" s="329"/>
      <c r="D197" s="329"/>
      <c r="E197" s="334">
        <v>128</v>
      </c>
      <c r="F197" s="335"/>
      <c r="G197" s="125">
        <f>G196-H196</f>
        <v>0</v>
      </c>
      <c r="H197" s="270"/>
      <c r="I197" s="125">
        <f>I196+H197</f>
        <v>0</v>
      </c>
      <c r="J197" s="85"/>
      <c r="K197" s="126" t="str">
        <f t="shared" si="107"/>
        <v xml:space="preserve"> </v>
      </c>
      <c r="L197" s="89"/>
      <c r="M197" s="127" t="str">
        <f t="shared" si="108"/>
        <v xml:space="preserve"> </v>
      </c>
      <c r="N197" s="128"/>
      <c r="O197" s="89"/>
      <c r="P197" s="338"/>
      <c r="Q197" s="339"/>
      <c r="R197" s="129" t="s">
        <v>44</v>
      </c>
      <c r="S197" s="130">
        <f>'Data per week'!G28</f>
        <v>3.6999999999999984</v>
      </c>
      <c r="T197" s="131" t="str">
        <f>IFERROR((I203/$P$8)*100," ")</f>
        <v xml:space="preserve"> </v>
      </c>
      <c r="U197" s="132"/>
      <c r="V197" s="133" t="s">
        <v>43</v>
      </c>
      <c r="W197" s="210"/>
    </row>
    <row r="198" spans="2:24" ht="15" customHeight="1">
      <c r="B198" s="330"/>
      <c r="C198" s="331"/>
      <c r="D198" s="331"/>
      <c r="E198" s="334">
        <v>129</v>
      </c>
      <c r="F198" s="335"/>
      <c r="G198" s="125">
        <f t="shared" ref="G198:G202" si="109">G197-H197</f>
        <v>0</v>
      </c>
      <c r="H198" s="270"/>
      <c r="I198" s="125">
        <f t="shared" ref="I198:I202" si="110">I197+H198</f>
        <v>0</v>
      </c>
      <c r="J198" s="85"/>
      <c r="K198" s="126" t="str">
        <f t="shared" si="107"/>
        <v xml:space="preserve"> </v>
      </c>
      <c r="L198" s="89"/>
      <c r="M198" s="127" t="str">
        <f t="shared" si="108"/>
        <v xml:space="preserve"> </v>
      </c>
      <c r="N198" s="128"/>
      <c r="O198" s="89"/>
      <c r="P198" s="338"/>
      <c r="Q198" s="339"/>
      <c r="R198" s="129"/>
      <c r="S198" s="134"/>
      <c r="T198" s="135"/>
      <c r="U198" s="132"/>
      <c r="V198" s="133"/>
      <c r="W198" s="211"/>
    </row>
    <row r="199" spans="2:24" ht="15" customHeight="1">
      <c r="B199" s="330"/>
      <c r="C199" s="331"/>
      <c r="D199" s="331"/>
      <c r="E199" s="334">
        <v>130</v>
      </c>
      <c r="F199" s="335"/>
      <c r="G199" s="125">
        <f t="shared" si="109"/>
        <v>0</v>
      </c>
      <c r="H199" s="270"/>
      <c r="I199" s="125">
        <f t="shared" si="110"/>
        <v>0</v>
      </c>
      <c r="J199" s="85"/>
      <c r="K199" s="126" t="str">
        <f t="shared" si="107"/>
        <v xml:space="preserve"> </v>
      </c>
      <c r="L199" s="89"/>
      <c r="M199" s="127" t="str">
        <f t="shared" si="108"/>
        <v xml:space="preserve"> </v>
      </c>
      <c r="N199" s="128"/>
      <c r="O199" s="89"/>
      <c r="P199" s="338"/>
      <c r="Q199" s="339"/>
      <c r="R199" s="129" t="s">
        <v>45</v>
      </c>
      <c r="S199" s="134">
        <f>'Data per week'!I28</f>
        <v>81</v>
      </c>
      <c r="T199" s="135" t="e">
        <f>K203/7</f>
        <v>#VALUE!</v>
      </c>
      <c r="U199" s="132"/>
      <c r="V199" s="133" t="s">
        <v>46</v>
      </c>
      <c r="W199" s="210"/>
    </row>
    <row r="200" spans="2:24" ht="15" customHeight="1">
      <c r="B200" s="330"/>
      <c r="C200" s="331"/>
      <c r="D200" s="331"/>
      <c r="E200" s="334">
        <v>131</v>
      </c>
      <c r="F200" s="335"/>
      <c r="G200" s="125">
        <f t="shared" si="109"/>
        <v>0</v>
      </c>
      <c r="H200" s="270"/>
      <c r="I200" s="125">
        <f t="shared" si="110"/>
        <v>0</v>
      </c>
      <c r="J200" s="85"/>
      <c r="K200" s="126" t="str">
        <f t="shared" si="107"/>
        <v xml:space="preserve"> </v>
      </c>
      <c r="L200" s="89"/>
      <c r="M200" s="127" t="str">
        <f t="shared" si="108"/>
        <v xml:space="preserve"> </v>
      </c>
      <c r="N200" s="128"/>
      <c r="O200" s="89"/>
      <c r="P200" s="338"/>
      <c r="Q200" s="339"/>
      <c r="R200" s="129" t="s">
        <v>47</v>
      </c>
      <c r="S200" s="134">
        <f>'Data per week'!K28</f>
        <v>121.5</v>
      </c>
      <c r="T200" s="135" t="str">
        <f>IFERROR(((L203*1000)/G203)/7," ")</f>
        <v xml:space="preserve"> </v>
      </c>
      <c r="U200" s="132"/>
      <c r="V200" s="133" t="s">
        <v>48</v>
      </c>
      <c r="W200" s="210"/>
    </row>
    <row r="201" spans="2:24" ht="15" customHeight="1">
      <c r="B201" s="330"/>
      <c r="C201" s="331"/>
      <c r="D201" s="331"/>
      <c r="E201" s="334">
        <v>132</v>
      </c>
      <c r="F201" s="335"/>
      <c r="G201" s="125">
        <f t="shared" si="109"/>
        <v>0</v>
      </c>
      <c r="H201" s="270"/>
      <c r="I201" s="125">
        <f t="shared" si="110"/>
        <v>0</v>
      </c>
      <c r="J201" s="85"/>
      <c r="K201" s="126" t="str">
        <f t="shared" si="107"/>
        <v xml:space="preserve"> </v>
      </c>
      <c r="L201" s="89"/>
      <c r="M201" s="127" t="str">
        <f t="shared" si="108"/>
        <v xml:space="preserve"> </v>
      </c>
      <c r="N201" s="128"/>
      <c r="O201" s="89"/>
      <c r="P201" s="338"/>
      <c r="Q201" s="339"/>
      <c r="R201" s="129" t="s">
        <v>49</v>
      </c>
      <c r="S201" s="130">
        <f>'Data per week'!M28</f>
        <v>1.5</v>
      </c>
      <c r="T201" s="131" t="str">
        <f>M203</f>
        <v xml:space="preserve"> </v>
      </c>
      <c r="U201" s="132"/>
      <c r="V201" s="133"/>
    </row>
    <row r="202" spans="2:24" ht="15" customHeight="1" thickBot="1">
      <c r="B202" s="330"/>
      <c r="C202" s="331"/>
      <c r="D202" s="331"/>
      <c r="E202" s="348">
        <v>133</v>
      </c>
      <c r="F202" s="349"/>
      <c r="G202" s="136">
        <f t="shared" si="109"/>
        <v>0</v>
      </c>
      <c r="H202" s="271"/>
      <c r="I202" s="136">
        <f t="shared" si="110"/>
        <v>0</v>
      </c>
      <c r="J202" s="86"/>
      <c r="K202" s="137" t="str">
        <f t="shared" si="107"/>
        <v xml:space="preserve"> </v>
      </c>
      <c r="L202" s="91"/>
      <c r="M202" s="138" t="str">
        <f t="shared" si="108"/>
        <v xml:space="preserve"> </v>
      </c>
      <c r="N202" s="139"/>
      <c r="O202" s="137">
        <f>T202</f>
        <v>0</v>
      </c>
      <c r="P202" s="346"/>
      <c r="Q202" s="347"/>
      <c r="R202" s="129" t="s">
        <v>90</v>
      </c>
      <c r="S202" s="134">
        <f>'Data per week'!P28</f>
        <v>1555</v>
      </c>
      <c r="T202" s="140">
        <f>'Data per week'!R28</f>
        <v>0</v>
      </c>
      <c r="U202" s="132"/>
      <c r="V202" s="133" t="s">
        <v>46</v>
      </c>
    </row>
    <row r="203" spans="2:24" ht="15" customHeight="1" thickBot="1">
      <c r="B203" s="332"/>
      <c r="C203" s="333"/>
      <c r="D203" s="333"/>
      <c r="E203" s="356" t="s">
        <v>51</v>
      </c>
      <c r="F203" s="357"/>
      <c r="G203" s="141">
        <f>SUM(G196:G202)/7</f>
        <v>0</v>
      </c>
      <c r="H203" s="142">
        <f t="shared" ref="H203" si="111">SUM(H196:H202)</f>
        <v>0</v>
      </c>
      <c r="I203" s="142">
        <f>I202</f>
        <v>0</v>
      </c>
      <c r="J203" s="143">
        <f t="shared" ref="J203" si="112">SUM(J196:J202)</f>
        <v>0</v>
      </c>
      <c r="K203" s="143" t="str">
        <f>IFERROR(((J203/G203)*1000)," ")</f>
        <v xml:space="preserve"> </v>
      </c>
      <c r="L203" s="143">
        <f>SUM(L196:L202)</f>
        <v>0</v>
      </c>
      <c r="M203" s="144" t="str">
        <f>IFERROR(L203/J203," ")</f>
        <v xml:space="preserve"> </v>
      </c>
      <c r="N203" s="145"/>
      <c r="O203" s="146"/>
      <c r="P203" s="344"/>
      <c r="Q203" s="345"/>
      <c r="R203" s="147" t="s">
        <v>91</v>
      </c>
      <c r="S203" s="148">
        <f>'Data per week'!S28</f>
        <v>87.5</v>
      </c>
      <c r="T203" s="149">
        <f>'Data per week'!T28</f>
        <v>0</v>
      </c>
      <c r="U203" s="150"/>
      <c r="V203" s="151" t="s">
        <v>43</v>
      </c>
    </row>
    <row r="204" spans="2:24" ht="15" customHeight="1" thickBot="1">
      <c r="B204" s="152"/>
      <c r="C204" s="152"/>
      <c r="D204" s="152"/>
      <c r="E204" s="153"/>
      <c r="F204" s="153"/>
      <c r="G204" s="154"/>
      <c r="H204" s="154"/>
      <c r="I204" s="154"/>
      <c r="J204" s="155"/>
      <c r="K204" s="155"/>
      <c r="L204" s="155"/>
      <c r="M204" s="156"/>
      <c r="N204" s="154"/>
      <c r="O204" s="155"/>
      <c r="P204" s="154"/>
      <c r="Q204" s="154"/>
      <c r="R204" s="157"/>
      <c r="S204" s="158"/>
      <c r="T204" s="159"/>
      <c r="U204" s="160"/>
      <c r="V204" s="160"/>
      <c r="W204" s="161"/>
      <c r="X204" s="162"/>
    </row>
    <row r="205" spans="2:24" ht="15" customHeight="1">
      <c r="B205" s="313" t="s">
        <v>53</v>
      </c>
      <c r="C205" s="314"/>
      <c r="D205" s="314"/>
      <c r="E205" s="336" t="s">
        <v>29</v>
      </c>
      <c r="F205" s="337"/>
      <c r="G205" s="281" t="s">
        <v>30</v>
      </c>
      <c r="H205" s="282" t="s">
        <v>31</v>
      </c>
      <c r="I205" s="282" t="s">
        <v>32</v>
      </c>
      <c r="J205" s="285" t="s">
        <v>33</v>
      </c>
      <c r="K205" s="286" t="s">
        <v>34</v>
      </c>
      <c r="L205" s="286" t="s">
        <v>35</v>
      </c>
      <c r="M205" s="287" t="s">
        <v>54</v>
      </c>
      <c r="N205" s="284"/>
      <c r="O205" s="286" t="s">
        <v>37</v>
      </c>
      <c r="P205" s="336" t="s">
        <v>38</v>
      </c>
      <c r="Q205" s="314"/>
      <c r="R205" s="163" t="s">
        <v>39</v>
      </c>
      <c r="S205" s="164"/>
      <c r="T205" s="220"/>
      <c r="U205" s="165"/>
      <c r="V205" s="166" t="s">
        <v>40</v>
      </c>
    </row>
    <row r="206" spans="2:24" ht="15" customHeight="1">
      <c r="B206" s="318" t="s">
        <v>41</v>
      </c>
      <c r="C206" s="319"/>
      <c r="D206" s="167">
        <f>D196+7</f>
        <v>133</v>
      </c>
      <c r="E206" s="342">
        <v>134</v>
      </c>
      <c r="F206" s="343"/>
      <c r="G206" s="168">
        <f>G202-H202</f>
        <v>0</v>
      </c>
      <c r="H206" s="272"/>
      <c r="I206" s="168">
        <f>I202+H206</f>
        <v>0</v>
      </c>
      <c r="J206" s="87"/>
      <c r="K206" s="169" t="str">
        <f t="shared" ref="K206:K212" si="113">IFERROR((J206*1000)/G206," ")</f>
        <v xml:space="preserve"> </v>
      </c>
      <c r="L206" s="90"/>
      <c r="M206" s="170" t="str">
        <f t="shared" ref="M206:M212" si="114">IFERROR(L206/J206," ")</f>
        <v xml:space="preserve"> </v>
      </c>
      <c r="N206" s="171"/>
      <c r="O206" s="90"/>
      <c r="P206" s="340"/>
      <c r="Q206" s="341"/>
      <c r="R206" s="172" t="s">
        <v>42</v>
      </c>
      <c r="S206" s="173">
        <f>'Data per week'!E29</f>
        <v>0.15</v>
      </c>
      <c r="T206" s="174" t="str">
        <f>IFERROR((H213/G206*100)," ")</f>
        <v xml:space="preserve"> </v>
      </c>
      <c r="U206" s="175"/>
      <c r="V206" s="176" t="s">
        <v>43</v>
      </c>
    </row>
    <row r="207" spans="2:24" ht="15" customHeight="1">
      <c r="B207" s="368">
        <v>20</v>
      </c>
      <c r="C207" s="369"/>
      <c r="D207" s="369"/>
      <c r="E207" s="342">
        <v>135</v>
      </c>
      <c r="F207" s="343"/>
      <c r="G207" s="168">
        <f>G206-H206</f>
        <v>0</v>
      </c>
      <c r="H207" s="272"/>
      <c r="I207" s="168">
        <f>I206+H207</f>
        <v>0</v>
      </c>
      <c r="J207" s="87"/>
      <c r="K207" s="169" t="str">
        <f t="shared" si="113"/>
        <v xml:space="preserve"> </v>
      </c>
      <c r="L207" s="90"/>
      <c r="M207" s="170" t="str">
        <f t="shared" si="114"/>
        <v xml:space="preserve"> </v>
      </c>
      <c r="N207" s="171"/>
      <c r="O207" s="90"/>
      <c r="P207" s="340"/>
      <c r="Q207" s="341"/>
      <c r="R207" s="172" t="s">
        <v>44</v>
      </c>
      <c r="S207" s="173">
        <f>'Data per week'!G29</f>
        <v>3.8499999999999983</v>
      </c>
      <c r="T207" s="174" t="str">
        <f>IFERROR((I213/$P$8)*100," ")</f>
        <v xml:space="preserve"> </v>
      </c>
      <c r="U207" s="175"/>
      <c r="V207" s="176" t="s">
        <v>43</v>
      </c>
    </row>
    <row r="208" spans="2:24" ht="15" customHeight="1">
      <c r="B208" s="370"/>
      <c r="C208" s="371"/>
      <c r="D208" s="371"/>
      <c r="E208" s="342">
        <v>136</v>
      </c>
      <c r="F208" s="343"/>
      <c r="G208" s="168">
        <f t="shared" ref="G208:G212" si="115">G207-H207</f>
        <v>0</v>
      </c>
      <c r="H208" s="272"/>
      <c r="I208" s="168">
        <f t="shared" ref="I208:I212" si="116">I207+H208</f>
        <v>0</v>
      </c>
      <c r="J208" s="87"/>
      <c r="K208" s="169" t="str">
        <f t="shared" si="113"/>
        <v xml:space="preserve"> </v>
      </c>
      <c r="L208" s="90"/>
      <c r="M208" s="170" t="str">
        <f t="shared" si="114"/>
        <v xml:space="preserve"> </v>
      </c>
      <c r="N208" s="171"/>
      <c r="O208" s="90"/>
      <c r="P208" s="340"/>
      <c r="Q208" s="341"/>
      <c r="R208" s="172"/>
      <c r="S208" s="177"/>
      <c r="T208" s="178"/>
      <c r="U208" s="175"/>
      <c r="V208" s="176"/>
    </row>
    <row r="209" spans="2:22" ht="15" customHeight="1">
      <c r="B209" s="370"/>
      <c r="C209" s="371"/>
      <c r="D209" s="371"/>
      <c r="E209" s="342">
        <v>137</v>
      </c>
      <c r="F209" s="343"/>
      <c r="G209" s="168">
        <f t="shared" si="115"/>
        <v>0</v>
      </c>
      <c r="H209" s="272"/>
      <c r="I209" s="168">
        <f t="shared" si="116"/>
        <v>0</v>
      </c>
      <c r="J209" s="87"/>
      <c r="K209" s="169" t="str">
        <f t="shared" si="113"/>
        <v xml:space="preserve"> </v>
      </c>
      <c r="L209" s="90"/>
      <c r="M209" s="170" t="str">
        <f t="shared" si="114"/>
        <v xml:space="preserve"> </v>
      </c>
      <c r="N209" s="171"/>
      <c r="O209" s="90"/>
      <c r="P209" s="340"/>
      <c r="Q209" s="341"/>
      <c r="R209" s="172" t="s">
        <v>45</v>
      </c>
      <c r="S209" s="177">
        <f>'Data per week'!I29</f>
        <v>93</v>
      </c>
      <c r="T209" s="178" t="e">
        <f>K213/7</f>
        <v>#VALUE!</v>
      </c>
      <c r="U209" s="175"/>
      <c r="V209" s="176" t="s">
        <v>46</v>
      </c>
    </row>
    <row r="210" spans="2:22" ht="15" customHeight="1">
      <c r="B210" s="370"/>
      <c r="C210" s="371"/>
      <c r="D210" s="371"/>
      <c r="E210" s="342">
        <v>138</v>
      </c>
      <c r="F210" s="343"/>
      <c r="G210" s="168">
        <f t="shared" si="115"/>
        <v>0</v>
      </c>
      <c r="H210" s="272"/>
      <c r="I210" s="168">
        <f t="shared" si="116"/>
        <v>0</v>
      </c>
      <c r="J210" s="87"/>
      <c r="K210" s="169" t="str">
        <f t="shared" si="113"/>
        <v xml:space="preserve"> </v>
      </c>
      <c r="L210" s="90"/>
      <c r="M210" s="170" t="str">
        <f t="shared" si="114"/>
        <v xml:space="preserve"> </v>
      </c>
      <c r="N210" s="171"/>
      <c r="O210" s="90"/>
      <c r="P210" s="340"/>
      <c r="Q210" s="341"/>
      <c r="R210" s="204" t="s">
        <v>47</v>
      </c>
      <c r="S210" s="205">
        <f>'Data per week'!K29</f>
        <v>139.5</v>
      </c>
      <c r="T210" s="178" t="str">
        <f>IFERROR(((L213*1000)/G213)/7," ")</f>
        <v xml:space="preserve"> </v>
      </c>
      <c r="U210" s="206"/>
      <c r="V210" s="207" t="s">
        <v>48</v>
      </c>
    </row>
    <row r="211" spans="2:22" ht="15" customHeight="1">
      <c r="B211" s="370"/>
      <c r="C211" s="371"/>
      <c r="D211" s="371"/>
      <c r="E211" s="342">
        <v>139</v>
      </c>
      <c r="F211" s="343"/>
      <c r="G211" s="168">
        <f t="shared" si="115"/>
        <v>0</v>
      </c>
      <c r="H211" s="272"/>
      <c r="I211" s="168">
        <f t="shared" si="116"/>
        <v>0</v>
      </c>
      <c r="J211" s="87"/>
      <c r="K211" s="169" t="str">
        <f t="shared" si="113"/>
        <v xml:space="preserve"> </v>
      </c>
      <c r="L211" s="90"/>
      <c r="M211" s="170" t="str">
        <f t="shared" si="114"/>
        <v xml:space="preserve"> </v>
      </c>
      <c r="N211" s="171"/>
      <c r="O211" s="90"/>
      <c r="P211" s="340"/>
      <c r="Q211" s="341"/>
      <c r="R211" s="204" t="s">
        <v>49</v>
      </c>
      <c r="S211" s="208">
        <f>'Data per week'!M29</f>
        <v>1.5</v>
      </c>
      <c r="T211" s="209" t="str">
        <f>M213</f>
        <v xml:space="preserve"> </v>
      </c>
      <c r="U211" s="206"/>
      <c r="V211" s="207"/>
    </row>
    <row r="212" spans="2:22" ht="15" customHeight="1" thickBot="1">
      <c r="B212" s="370"/>
      <c r="C212" s="371"/>
      <c r="D212" s="371"/>
      <c r="E212" s="352">
        <v>140</v>
      </c>
      <c r="F212" s="353"/>
      <c r="G212" s="180">
        <f t="shared" si="115"/>
        <v>0</v>
      </c>
      <c r="H212" s="274"/>
      <c r="I212" s="180">
        <f t="shared" si="116"/>
        <v>0</v>
      </c>
      <c r="J212" s="88"/>
      <c r="K212" s="181" t="str">
        <f t="shared" si="113"/>
        <v xml:space="preserve"> </v>
      </c>
      <c r="L212" s="92"/>
      <c r="M212" s="182" t="str">
        <f t="shared" si="114"/>
        <v xml:space="preserve"> </v>
      </c>
      <c r="N212" s="183"/>
      <c r="O212" s="181">
        <f>T212</f>
        <v>0</v>
      </c>
      <c r="P212" s="354"/>
      <c r="Q212" s="355"/>
      <c r="R212" s="172" t="s">
        <v>92</v>
      </c>
      <c r="S212" s="177">
        <f>'Data per week'!P29</f>
        <v>1640</v>
      </c>
      <c r="T212" s="184">
        <f>'Data per week'!R29</f>
        <v>0</v>
      </c>
      <c r="U212" s="175"/>
      <c r="V212" s="176" t="s">
        <v>46</v>
      </c>
    </row>
    <row r="213" spans="2:22" ht="15" customHeight="1" thickBot="1">
      <c r="B213" s="372"/>
      <c r="C213" s="373"/>
      <c r="D213" s="373"/>
      <c r="E213" s="366" t="s">
        <v>51</v>
      </c>
      <c r="F213" s="367"/>
      <c r="G213" s="185">
        <f>SUM(G206:G212)/7</f>
        <v>0</v>
      </c>
      <c r="H213" s="186">
        <f t="shared" ref="H213" si="117">SUM(H206:H212)</f>
        <v>0</v>
      </c>
      <c r="I213" s="186">
        <f>I212</f>
        <v>0</v>
      </c>
      <c r="J213" s="187">
        <f t="shared" ref="J213" si="118">SUM(J206:J212)</f>
        <v>0</v>
      </c>
      <c r="K213" s="187" t="str">
        <f>IFERROR(((J213/G213)*1000)," ")</f>
        <v xml:space="preserve"> </v>
      </c>
      <c r="L213" s="187">
        <f>SUM(L206:L212)</f>
        <v>0</v>
      </c>
      <c r="M213" s="188" t="str">
        <f>IFERROR(L213/J213," ")</f>
        <v xml:space="preserve"> </v>
      </c>
      <c r="N213" s="189"/>
      <c r="O213" s="190"/>
      <c r="P213" s="350"/>
      <c r="Q213" s="351"/>
      <c r="R213" s="191" t="s">
        <v>93</v>
      </c>
      <c r="S213" s="192">
        <f>'Data per week'!S29</f>
        <v>87.5</v>
      </c>
      <c r="T213" s="193">
        <f>'Data per week'!T29</f>
        <v>0</v>
      </c>
      <c r="U213" s="194"/>
      <c r="V213" s="195" t="s">
        <v>43</v>
      </c>
    </row>
    <row r="214" spans="2:22" ht="18.75" customHeight="1">
      <c r="S214" s="306" t="s">
        <v>208</v>
      </c>
    </row>
  </sheetData>
  <sheetProtection algorithmName="SHA-512" hashValue="HY5NoKoR+q4BuP9ur5VWqUPkjtzD/3fl8ydN8iBqENAnuMbKZUOO7kTEEop/j0X5IKHBV1zc0H8wx0M7CCHPoA==" saltValue="wt1/lPI55SF87dmm5sSZjQ==" spinCount="100000" sheet="1" objects="1" scenarios="1" selectLockedCells="1"/>
  <mergeCells count="462">
    <mergeCell ref="B1:W1"/>
    <mergeCell ref="B3:W3"/>
    <mergeCell ref="B4:W4"/>
    <mergeCell ref="B5:W5"/>
    <mergeCell ref="B6:E6"/>
    <mergeCell ref="F6:M6"/>
    <mergeCell ref="N6:N11"/>
    <mergeCell ref="B7:E7"/>
    <mergeCell ref="F7:I7"/>
    <mergeCell ref="J7:K7"/>
    <mergeCell ref="L7:M7"/>
    <mergeCell ref="B10:E10"/>
    <mergeCell ref="F10:I10"/>
    <mergeCell ref="J10:K10"/>
    <mergeCell ref="B11:E11"/>
    <mergeCell ref="F11:I11"/>
    <mergeCell ref="J11:K11"/>
    <mergeCell ref="L11:M11"/>
    <mergeCell ref="B8:E8"/>
    <mergeCell ref="F8:I8"/>
    <mergeCell ref="R7:S7"/>
    <mergeCell ref="R8:S8"/>
    <mergeCell ref="R9:S9"/>
    <mergeCell ref="J8:K8"/>
    <mergeCell ref="L8:M8"/>
    <mergeCell ref="B9:E9"/>
    <mergeCell ref="F9:I9"/>
    <mergeCell ref="J9:K9"/>
    <mergeCell ref="L9:M9"/>
    <mergeCell ref="P15:Q15"/>
    <mergeCell ref="E16:F16"/>
    <mergeCell ref="P16:Q16"/>
    <mergeCell ref="B12:E12"/>
    <mergeCell ref="B15:D15"/>
    <mergeCell ref="E15:F15"/>
    <mergeCell ref="F12:M12"/>
    <mergeCell ref="R10:S10"/>
    <mergeCell ref="R12:S12"/>
    <mergeCell ref="P19:Q19"/>
    <mergeCell ref="P17:Q17"/>
    <mergeCell ref="E18:F18"/>
    <mergeCell ref="P18:Q18"/>
    <mergeCell ref="P22:Q22"/>
    <mergeCell ref="E23:F23"/>
    <mergeCell ref="P23:Q23"/>
    <mergeCell ref="P20:Q20"/>
    <mergeCell ref="E21:F21"/>
    <mergeCell ref="E20:F20"/>
    <mergeCell ref="E22:F22"/>
    <mergeCell ref="E19:F19"/>
    <mergeCell ref="E17:F17"/>
    <mergeCell ref="P21:Q21"/>
    <mergeCell ref="P33:Q33"/>
    <mergeCell ref="B35:D35"/>
    <mergeCell ref="E35:F35"/>
    <mergeCell ref="P35:Q35"/>
    <mergeCell ref="P38:Q38"/>
    <mergeCell ref="P28:Q28"/>
    <mergeCell ref="B27:D33"/>
    <mergeCell ref="E33:F33"/>
    <mergeCell ref="P25:Q25"/>
    <mergeCell ref="P31:Q31"/>
    <mergeCell ref="E32:F32"/>
    <mergeCell ref="P32:Q32"/>
    <mergeCell ref="P29:Q29"/>
    <mergeCell ref="E30:F30"/>
    <mergeCell ref="E26:F26"/>
    <mergeCell ref="P26:Q26"/>
    <mergeCell ref="E27:F27"/>
    <mergeCell ref="E29:F29"/>
    <mergeCell ref="P27:Q27"/>
    <mergeCell ref="E28:F28"/>
    <mergeCell ref="E25:F25"/>
    <mergeCell ref="E31:F31"/>
    <mergeCell ref="P30:Q30"/>
    <mergeCell ref="B26:C26"/>
    <mergeCell ref="E43:F43"/>
    <mergeCell ref="P43:Q43"/>
    <mergeCell ref="P40:Q40"/>
    <mergeCell ref="E41:F41"/>
    <mergeCell ref="P41:Q41"/>
    <mergeCell ref="E42:F42"/>
    <mergeCell ref="E39:F39"/>
    <mergeCell ref="P39:Q39"/>
    <mergeCell ref="E36:F36"/>
    <mergeCell ref="P36:Q36"/>
    <mergeCell ref="E37:F37"/>
    <mergeCell ref="P42:Q42"/>
    <mergeCell ref="E40:F40"/>
    <mergeCell ref="P37:Q37"/>
    <mergeCell ref="E38:F38"/>
    <mergeCell ref="P48:Q48"/>
    <mergeCell ref="P45:Q45"/>
    <mergeCell ref="P51:Q51"/>
    <mergeCell ref="E52:F52"/>
    <mergeCell ref="P52:Q52"/>
    <mergeCell ref="E46:F46"/>
    <mergeCell ref="P46:Q46"/>
    <mergeCell ref="B47:D53"/>
    <mergeCell ref="E47:F47"/>
    <mergeCell ref="E53:F53"/>
    <mergeCell ref="E49:F49"/>
    <mergeCell ref="E51:F51"/>
    <mergeCell ref="P47:Q47"/>
    <mergeCell ref="B45:D45"/>
    <mergeCell ref="E45:F45"/>
    <mergeCell ref="B77:D83"/>
    <mergeCell ref="E77:F77"/>
    <mergeCell ref="P77:Q77"/>
    <mergeCell ref="E78:F78"/>
    <mergeCell ref="B67:D73"/>
    <mergeCell ref="B75:D75"/>
    <mergeCell ref="E75:F75"/>
    <mergeCell ref="E83:F83"/>
    <mergeCell ref="P83:Q83"/>
    <mergeCell ref="E82:F82"/>
    <mergeCell ref="P82:Q82"/>
    <mergeCell ref="E81:F81"/>
    <mergeCell ref="P81:Q81"/>
    <mergeCell ref="E80:F80"/>
    <mergeCell ref="P80:Q80"/>
    <mergeCell ref="P78:Q78"/>
    <mergeCell ref="E79:F79"/>
    <mergeCell ref="P79:Q79"/>
    <mergeCell ref="E71:F71"/>
    <mergeCell ref="P71:Q71"/>
    <mergeCell ref="P69:Q69"/>
    <mergeCell ref="E70:F70"/>
    <mergeCell ref="P70:Q70"/>
    <mergeCell ref="E73:F73"/>
    <mergeCell ref="P85:Q85"/>
    <mergeCell ref="E86:F86"/>
    <mergeCell ref="P86:Q86"/>
    <mergeCell ref="B87:D93"/>
    <mergeCell ref="E87:F87"/>
    <mergeCell ref="P87:Q87"/>
    <mergeCell ref="E88:F88"/>
    <mergeCell ref="B85:D85"/>
    <mergeCell ref="E85:F85"/>
    <mergeCell ref="E93:F93"/>
    <mergeCell ref="P93:Q93"/>
    <mergeCell ref="E92:F92"/>
    <mergeCell ref="P92:Q92"/>
    <mergeCell ref="E91:F91"/>
    <mergeCell ref="P91:Q91"/>
    <mergeCell ref="E90:F90"/>
    <mergeCell ref="P90:Q90"/>
    <mergeCell ref="P88:Q88"/>
    <mergeCell ref="E89:F89"/>
    <mergeCell ref="P89:Q89"/>
    <mergeCell ref="B86:C86"/>
    <mergeCell ref="P98:Q98"/>
    <mergeCell ref="E99:F99"/>
    <mergeCell ref="P99:Q99"/>
    <mergeCell ref="P95:Q95"/>
    <mergeCell ref="E96:F96"/>
    <mergeCell ref="P96:Q96"/>
    <mergeCell ref="B97:D103"/>
    <mergeCell ref="E97:F97"/>
    <mergeCell ref="P97:Q97"/>
    <mergeCell ref="E98:F98"/>
    <mergeCell ref="B95:D95"/>
    <mergeCell ref="E95:F95"/>
    <mergeCell ref="E103:F103"/>
    <mergeCell ref="P103:Q103"/>
    <mergeCell ref="E102:F102"/>
    <mergeCell ref="P102:Q102"/>
    <mergeCell ref="B96:C96"/>
    <mergeCell ref="E101:F101"/>
    <mergeCell ref="P101:Q101"/>
    <mergeCell ref="E100:F100"/>
    <mergeCell ref="P100:Q100"/>
    <mergeCell ref="E106:F106"/>
    <mergeCell ref="P106:Q106"/>
    <mergeCell ref="B107:D113"/>
    <mergeCell ref="E107:F107"/>
    <mergeCell ref="P107:Q107"/>
    <mergeCell ref="E108:F108"/>
    <mergeCell ref="B105:D105"/>
    <mergeCell ref="E105:F105"/>
    <mergeCell ref="E110:F110"/>
    <mergeCell ref="E113:F113"/>
    <mergeCell ref="P113:Q113"/>
    <mergeCell ref="B106:C106"/>
    <mergeCell ref="E112:F112"/>
    <mergeCell ref="P112:Q112"/>
    <mergeCell ref="E111:F111"/>
    <mergeCell ref="P111:Q111"/>
    <mergeCell ref="P110:Q110"/>
    <mergeCell ref="P108:Q108"/>
    <mergeCell ref="E109:F109"/>
    <mergeCell ref="P109:Q109"/>
    <mergeCell ref="P105:Q105"/>
    <mergeCell ref="P115:Q115"/>
    <mergeCell ref="E116:F116"/>
    <mergeCell ref="P116:Q116"/>
    <mergeCell ref="B117:D123"/>
    <mergeCell ref="E117:F117"/>
    <mergeCell ref="P117:Q117"/>
    <mergeCell ref="E118:F118"/>
    <mergeCell ref="B115:D115"/>
    <mergeCell ref="E115:F115"/>
    <mergeCell ref="E123:F123"/>
    <mergeCell ref="E119:F119"/>
    <mergeCell ref="P122:Q122"/>
    <mergeCell ref="E122:F122"/>
    <mergeCell ref="B116:C116"/>
    <mergeCell ref="P118:Q118"/>
    <mergeCell ref="E121:F121"/>
    <mergeCell ref="P121:Q121"/>
    <mergeCell ref="P119:Q119"/>
    <mergeCell ref="E120:F120"/>
    <mergeCell ref="P120:Q120"/>
    <mergeCell ref="P123:Q123"/>
    <mergeCell ref="P128:Q128"/>
    <mergeCell ref="P129:Q129"/>
    <mergeCell ref="P125:Q125"/>
    <mergeCell ref="E135:F135"/>
    <mergeCell ref="B127:D133"/>
    <mergeCell ref="B125:D125"/>
    <mergeCell ref="E143:F143"/>
    <mergeCell ref="E138:F138"/>
    <mergeCell ref="E140:F140"/>
    <mergeCell ref="B136:C136"/>
    <mergeCell ref="B126:C126"/>
    <mergeCell ref="E133:F133"/>
    <mergeCell ref="E125:F125"/>
    <mergeCell ref="E130:F130"/>
    <mergeCell ref="E131:F131"/>
    <mergeCell ref="E129:F129"/>
    <mergeCell ref="E146:F146"/>
    <mergeCell ref="B145:D145"/>
    <mergeCell ref="E145:F145"/>
    <mergeCell ref="B146:C146"/>
    <mergeCell ref="E139:F139"/>
    <mergeCell ref="P126:Q126"/>
    <mergeCell ref="E142:F142"/>
    <mergeCell ref="E136:F136"/>
    <mergeCell ref="B155:D155"/>
    <mergeCell ref="E155:F155"/>
    <mergeCell ref="P153:Q153"/>
    <mergeCell ref="P155:Q155"/>
    <mergeCell ref="P133:Q133"/>
    <mergeCell ref="P131:Q131"/>
    <mergeCell ref="E132:F132"/>
    <mergeCell ref="P142:Q142"/>
    <mergeCell ref="P132:Q132"/>
    <mergeCell ref="E126:F126"/>
    <mergeCell ref="E127:F127"/>
    <mergeCell ref="E128:F128"/>
    <mergeCell ref="E141:F141"/>
    <mergeCell ref="B137:D143"/>
    <mergeCell ref="E137:F137"/>
    <mergeCell ref="B135:D135"/>
    <mergeCell ref="E156:F156"/>
    <mergeCell ref="E153:F153"/>
    <mergeCell ref="E152:F152"/>
    <mergeCell ref="E151:F151"/>
    <mergeCell ref="E150:F150"/>
    <mergeCell ref="B147:D153"/>
    <mergeCell ref="E147:F147"/>
    <mergeCell ref="E148:F148"/>
    <mergeCell ref="E149:F149"/>
    <mergeCell ref="B156:C156"/>
    <mergeCell ref="E163:F163"/>
    <mergeCell ref="E162:F162"/>
    <mergeCell ref="E161:F161"/>
    <mergeCell ref="P162:Q162"/>
    <mergeCell ref="E160:F160"/>
    <mergeCell ref="E159:F159"/>
    <mergeCell ref="E158:F158"/>
    <mergeCell ref="B157:D163"/>
    <mergeCell ref="E157:F157"/>
    <mergeCell ref="P158:Q158"/>
    <mergeCell ref="P159:Q159"/>
    <mergeCell ref="P160:Q160"/>
    <mergeCell ref="P161:Q161"/>
    <mergeCell ref="P163:Q163"/>
    <mergeCell ref="P167:Q167"/>
    <mergeCell ref="P170:Q170"/>
    <mergeCell ref="P171:Q171"/>
    <mergeCell ref="P172:Q172"/>
    <mergeCell ref="P173:Q173"/>
    <mergeCell ref="P166:Q166"/>
    <mergeCell ref="B166:C166"/>
    <mergeCell ref="B165:D165"/>
    <mergeCell ref="E165:F165"/>
    <mergeCell ref="P165:Q165"/>
    <mergeCell ref="E173:F173"/>
    <mergeCell ref="E169:F169"/>
    <mergeCell ref="E172:F172"/>
    <mergeCell ref="E171:F171"/>
    <mergeCell ref="E166:F166"/>
    <mergeCell ref="B167:D173"/>
    <mergeCell ref="E167:F167"/>
    <mergeCell ref="E170:F170"/>
    <mergeCell ref="E168:F168"/>
    <mergeCell ref="P176:Q176"/>
    <mergeCell ref="B177:D183"/>
    <mergeCell ref="E177:F177"/>
    <mergeCell ref="E178:F178"/>
    <mergeCell ref="E180:F180"/>
    <mergeCell ref="B175:D175"/>
    <mergeCell ref="E175:F175"/>
    <mergeCell ref="P175:Q175"/>
    <mergeCell ref="B176:C176"/>
    <mergeCell ref="B185:D185"/>
    <mergeCell ref="E185:F185"/>
    <mergeCell ref="E183:F183"/>
    <mergeCell ref="P185:Q185"/>
    <mergeCell ref="B186:C186"/>
    <mergeCell ref="P193:Q193"/>
    <mergeCell ref="P195:Q195"/>
    <mergeCell ref="P196:Q196"/>
    <mergeCell ref="P197:Q197"/>
    <mergeCell ref="P186:Q186"/>
    <mergeCell ref="P187:Q187"/>
    <mergeCell ref="P188:Q188"/>
    <mergeCell ref="P189:Q189"/>
    <mergeCell ref="P190:Q190"/>
    <mergeCell ref="B207:D213"/>
    <mergeCell ref="E207:F207"/>
    <mergeCell ref="E210:F210"/>
    <mergeCell ref="B196:C196"/>
    <mergeCell ref="B206:C206"/>
    <mergeCell ref="B195:D195"/>
    <mergeCell ref="E195:F195"/>
    <mergeCell ref="E193:F193"/>
    <mergeCell ref="E192:F192"/>
    <mergeCell ref="B205:D205"/>
    <mergeCell ref="E205:F205"/>
    <mergeCell ref="E203:F203"/>
    <mergeCell ref="E199:F199"/>
    <mergeCell ref="E202:F202"/>
    <mergeCell ref="E201:F201"/>
    <mergeCell ref="E196:F196"/>
    <mergeCell ref="B197:D203"/>
    <mergeCell ref="E197:F197"/>
    <mergeCell ref="E200:F200"/>
    <mergeCell ref="E198:F198"/>
    <mergeCell ref="B187:D193"/>
    <mergeCell ref="E187:F187"/>
    <mergeCell ref="AA116:AE125"/>
    <mergeCell ref="P135:Q135"/>
    <mergeCell ref="P136:Q136"/>
    <mergeCell ref="P137:Q137"/>
    <mergeCell ref="P138:Q138"/>
    <mergeCell ref="P168:Q168"/>
    <mergeCell ref="P169:Q169"/>
    <mergeCell ref="E213:F213"/>
    <mergeCell ref="E209:F209"/>
    <mergeCell ref="E212:F212"/>
    <mergeCell ref="P192:Q192"/>
    <mergeCell ref="E211:F211"/>
    <mergeCell ref="P191:Q191"/>
    <mergeCell ref="E206:F206"/>
    <mergeCell ref="P180:Q180"/>
    <mergeCell ref="P183:Q183"/>
    <mergeCell ref="P182:Q182"/>
    <mergeCell ref="P177:Q177"/>
    <mergeCell ref="P178:Q178"/>
    <mergeCell ref="P181:Q181"/>
    <mergeCell ref="E189:F189"/>
    <mergeCell ref="E188:F188"/>
    <mergeCell ref="E186:F186"/>
    <mergeCell ref="P152:Q152"/>
    <mergeCell ref="P212:Q212"/>
    <mergeCell ref="P213:Q213"/>
    <mergeCell ref="T7:V7"/>
    <mergeCell ref="T8:V8"/>
    <mergeCell ref="T9:V9"/>
    <mergeCell ref="P11:V11"/>
    <mergeCell ref="P148:Q148"/>
    <mergeCell ref="P149:Q149"/>
    <mergeCell ref="P150:Q150"/>
    <mergeCell ref="P151:Q151"/>
    <mergeCell ref="P143:Q143"/>
    <mergeCell ref="P145:Q145"/>
    <mergeCell ref="P146:Q146"/>
    <mergeCell ref="P147:Q147"/>
    <mergeCell ref="P139:Q139"/>
    <mergeCell ref="P140:Q140"/>
    <mergeCell ref="P141:Q141"/>
    <mergeCell ref="P209:Q209"/>
    <mergeCell ref="P210:Q210"/>
    <mergeCell ref="P199:Q199"/>
    <mergeCell ref="P200:Q200"/>
    <mergeCell ref="P130:Q130"/>
    <mergeCell ref="P127:Q127"/>
    <mergeCell ref="P211:Q211"/>
    <mergeCell ref="B76:C76"/>
    <mergeCell ref="B55:D55"/>
    <mergeCell ref="B37:D43"/>
    <mergeCell ref="P75:Q75"/>
    <mergeCell ref="P73:Q73"/>
    <mergeCell ref="E72:F72"/>
    <mergeCell ref="P72:Q72"/>
    <mergeCell ref="E76:F76"/>
    <mergeCell ref="P76:Q76"/>
    <mergeCell ref="P67:Q67"/>
    <mergeCell ref="E68:F68"/>
    <mergeCell ref="P57:Q57"/>
    <mergeCell ref="E58:F58"/>
    <mergeCell ref="P53:Q53"/>
    <mergeCell ref="P68:Q68"/>
    <mergeCell ref="E69:F69"/>
    <mergeCell ref="P66:Q66"/>
    <mergeCell ref="P62:Q62"/>
    <mergeCell ref="E63:F63"/>
    <mergeCell ref="P63:Q63"/>
    <mergeCell ref="E65:F65"/>
    <mergeCell ref="E60:F60"/>
    <mergeCell ref="E62:F62"/>
    <mergeCell ref="E56:F56"/>
    <mergeCell ref="E67:F67"/>
    <mergeCell ref="P65:Q65"/>
    <mergeCell ref="P60:Q60"/>
    <mergeCell ref="E61:F61"/>
    <mergeCell ref="P61:Q61"/>
    <mergeCell ref="E66:F66"/>
    <mergeCell ref="P156:Q156"/>
    <mergeCell ref="P157:Q157"/>
    <mergeCell ref="E208:F208"/>
    <mergeCell ref="P207:Q207"/>
    <mergeCell ref="P208:Q208"/>
    <mergeCell ref="P203:Q203"/>
    <mergeCell ref="P205:Q205"/>
    <mergeCell ref="P206:Q206"/>
    <mergeCell ref="P198:Q198"/>
    <mergeCell ref="E191:F191"/>
    <mergeCell ref="E190:F190"/>
    <mergeCell ref="P202:Q202"/>
    <mergeCell ref="P201:Q201"/>
    <mergeCell ref="E179:F179"/>
    <mergeCell ref="P179:Q179"/>
    <mergeCell ref="E182:F182"/>
    <mergeCell ref="E181:F181"/>
    <mergeCell ref="E176:F176"/>
    <mergeCell ref="B17:D23"/>
    <mergeCell ref="B25:D25"/>
    <mergeCell ref="B2:V2"/>
    <mergeCell ref="B46:C46"/>
    <mergeCell ref="B66:C66"/>
    <mergeCell ref="B16:C16"/>
    <mergeCell ref="P6:V6"/>
    <mergeCell ref="P7:Q7"/>
    <mergeCell ref="P9:Q9"/>
    <mergeCell ref="B57:D63"/>
    <mergeCell ref="E57:F57"/>
    <mergeCell ref="B65:D65"/>
    <mergeCell ref="E55:F55"/>
    <mergeCell ref="P55:Q55"/>
    <mergeCell ref="P58:Q58"/>
    <mergeCell ref="E59:F59"/>
    <mergeCell ref="P59:Q59"/>
    <mergeCell ref="P49:Q49"/>
    <mergeCell ref="E50:F50"/>
    <mergeCell ref="P50:Q50"/>
    <mergeCell ref="B36:C36"/>
    <mergeCell ref="B56:C56"/>
    <mergeCell ref="P56:Q56"/>
    <mergeCell ref="E48:F48"/>
  </mergeCells>
  <dataValidations count="6">
    <dataValidation type="list" allowBlank="1" showInputMessage="1" showErrorMessage="1" sqref="U4">
      <formula1>breed</formula1>
    </dataValidation>
    <dataValidation type="list" allowBlank="1" showInputMessage="1" showErrorMessage="1" promptTitle="select a color or breed" prompt="select a color or breed" sqref="T7:V7">
      <formula1>breed</formula1>
    </dataValidation>
    <dataValidation type="date" operator="greaterThan" allowBlank="1" showInputMessage="1" showErrorMessage="1" sqref="F8:I8">
      <formula1>36526</formula1>
    </dataValidation>
    <dataValidation type="date" operator="greaterThanOrEqual" allowBlank="1" showInputMessage="1" showErrorMessage="1" sqref="L8:M8">
      <formula1>F8</formula1>
    </dataValidation>
    <dataValidation type="decimal" allowBlank="1" showInputMessage="1" showErrorMessage="1" sqref="P23:Q25 P213:Q213 P203:Q205 P193:Q195 P183:Q185 P173:Q175 P163:Q165 P153:Q155 P143:Q145 P133:Q135 P123:Q125 P113:Q115 P103:Q105 P93:Q95 P83:Q85 P73:Q75 P63:Q65 P53:Q55 P43:Q45 P33:Q35 G16:J213 L16:O213 K17:K22 K24:K213">
      <formula1>0</formula1>
      <formula2>1000000</formula2>
    </dataValidation>
    <dataValidation type="decimal" allowBlank="1" showInputMessage="1" showErrorMessage="1" sqref="T25 T15 T35 T45 T55 T65 T75 T85 T95 T105 T115 T125 T135 T145 T155 T165 T175 T185 T195 T205">
      <formula1>0</formula1>
      <formula2>24</formula2>
    </dataValidation>
  </dataValidations>
  <pageMargins left="0.7" right="0.7" top="0.75" bottom="0.75" header="0.3" footer="0.3"/>
  <pageSetup orientation="portrait" r:id="rId1"/>
  <ignoredErrors>
    <ignoredError sqref="I23 I33 I43 I213 I203 I193 I183 I173 I163 I153 I143 I133 I123 I113 I103 I93 I83 I73 I63 I53 K23 K33 K43 K53 K63 K73 K83 K93 K103 K113 K123 K133 K143 K153 K163 K173 K183 K193 K203 K213" formula="1"/>
    <ignoredError sqref="O10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B30"/>
  <sheetViews>
    <sheetView showGridLines="0" zoomScale="81" zoomScaleNormal="81" workbookViewId="0">
      <selection activeCell="E10" sqref="E10:E29"/>
    </sheetView>
  </sheetViews>
  <sheetFormatPr defaultColWidth="0" defaultRowHeight="12.5" zeroHeight="1"/>
  <cols>
    <col min="1" max="1" width="3.54296875" style="27" customWidth="1"/>
    <col min="2" max="2" width="5.81640625" style="27" customWidth="1"/>
    <col min="3" max="3" width="13.453125" style="27" customWidth="1"/>
    <col min="4" max="4" width="10" style="27" customWidth="1"/>
    <col min="5" max="7" width="9.1796875" style="27" customWidth="1"/>
    <col min="8" max="9" width="8" style="27" customWidth="1"/>
    <col min="10" max="17" width="9.1796875" style="27" customWidth="1"/>
    <col min="18" max="18" width="7.453125" style="27" customWidth="1"/>
    <col min="19" max="19" width="10.1796875" style="27" customWidth="1"/>
    <col min="20" max="21" width="9.1796875" style="27" customWidth="1"/>
    <col min="22" max="22" width="3.54296875" style="27" customWidth="1"/>
    <col min="23" max="28" width="0" style="27" hidden="1" customWidth="1"/>
    <col min="29" max="16384" width="9.1796875" style="27" hidden="1"/>
  </cols>
  <sheetData>
    <row r="1" spans="1:28">
      <c r="A1" s="103"/>
      <c r="B1" s="418"/>
      <c r="C1" s="418"/>
      <c r="D1" s="418"/>
      <c r="E1" s="418"/>
      <c r="F1" s="418"/>
      <c r="G1" s="418"/>
      <c r="H1" s="418"/>
      <c r="I1" s="418"/>
      <c r="J1" s="418"/>
      <c r="K1" s="418"/>
      <c r="L1" s="418"/>
      <c r="M1" s="418"/>
      <c r="N1" s="418"/>
      <c r="O1" s="418"/>
      <c r="P1" s="418"/>
      <c r="Q1" s="418"/>
      <c r="R1" s="418"/>
      <c r="S1" s="418"/>
      <c r="T1" s="418"/>
      <c r="U1" s="418"/>
      <c r="V1" s="210"/>
      <c r="W1" s="210"/>
    </row>
    <row r="2" spans="1:28" ht="18" customHeight="1">
      <c r="A2" s="103"/>
      <c r="B2" s="415" t="s">
        <v>94</v>
      </c>
      <c r="C2" s="416"/>
      <c r="D2" s="416"/>
      <c r="E2" s="416"/>
      <c r="F2" s="416"/>
      <c r="G2" s="416"/>
      <c r="H2" s="416"/>
      <c r="I2" s="416"/>
      <c r="J2" s="416"/>
      <c r="K2" s="416"/>
      <c r="L2" s="416"/>
      <c r="M2" s="416"/>
      <c r="N2" s="416"/>
      <c r="O2" s="416"/>
      <c r="P2" s="416"/>
      <c r="Q2" s="416"/>
      <c r="R2" s="416"/>
      <c r="S2" s="416"/>
      <c r="T2" s="416"/>
      <c r="U2" s="417"/>
      <c r="V2" s="222"/>
      <c r="W2" s="104"/>
      <c r="X2" s="222"/>
      <c r="Y2" s="222"/>
      <c r="Z2" s="222"/>
      <c r="AA2" s="222"/>
      <c r="AB2" s="222"/>
    </row>
    <row r="3" spans="1:28">
      <c r="A3" s="103"/>
      <c r="B3" s="419"/>
      <c r="C3" s="419"/>
      <c r="D3" s="419"/>
      <c r="E3" s="419"/>
      <c r="F3" s="419"/>
      <c r="G3" s="419"/>
      <c r="H3" s="419"/>
      <c r="I3" s="419"/>
      <c r="J3" s="419"/>
      <c r="K3" s="419"/>
      <c r="L3" s="419"/>
      <c r="M3" s="419"/>
      <c r="N3" s="419"/>
      <c r="O3" s="419"/>
      <c r="P3" s="419"/>
      <c r="Q3" s="419"/>
      <c r="R3" s="419"/>
      <c r="S3" s="419"/>
      <c r="T3" s="419"/>
      <c r="U3" s="419"/>
      <c r="V3" s="210"/>
      <c r="W3" s="210"/>
    </row>
    <row r="4" spans="1:28" s="223" customFormat="1" ht="31.5" customHeight="1">
      <c r="A4" s="103"/>
      <c r="B4" s="420"/>
      <c r="C4" s="420"/>
      <c r="D4" s="420"/>
      <c r="E4" s="420"/>
      <c r="F4" s="420"/>
      <c r="G4" s="420"/>
      <c r="H4" s="420"/>
      <c r="I4" s="420"/>
      <c r="J4" s="420"/>
      <c r="K4" s="420"/>
      <c r="L4" s="420"/>
      <c r="M4" s="420"/>
      <c r="N4" s="420"/>
      <c r="O4" s="420"/>
      <c r="P4" s="420"/>
      <c r="Q4" s="420"/>
      <c r="R4" s="420"/>
      <c r="S4" s="420"/>
      <c r="T4" s="420"/>
      <c r="U4" s="420"/>
      <c r="V4" s="210"/>
      <c r="W4" s="210"/>
    </row>
    <row r="5" spans="1:28" s="223" customFormat="1" ht="15" customHeight="1">
      <c r="A5" s="103"/>
      <c r="B5" s="420"/>
      <c r="C5" s="420"/>
      <c r="D5" s="420"/>
      <c r="E5" s="420"/>
      <c r="F5" s="420"/>
      <c r="G5" s="420"/>
      <c r="H5" s="420"/>
      <c r="I5" s="420"/>
      <c r="J5" s="420"/>
      <c r="K5" s="420"/>
      <c r="L5" s="420"/>
      <c r="M5" s="420"/>
      <c r="N5" s="420"/>
      <c r="O5" s="420"/>
      <c r="P5" s="420"/>
      <c r="Q5" s="420"/>
      <c r="R5" s="420"/>
      <c r="S5" s="420"/>
      <c r="T5" s="420"/>
      <c r="U5" s="420"/>
      <c r="V5" s="210"/>
      <c r="W5" s="210"/>
    </row>
    <row r="6" spans="1:28" ht="15" customHeight="1">
      <c r="B6" s="418"/>
      <c r="C6" s="418"/>
      <c r="D6" s="418"/>
      <c r="E6" s="418"/>
      <c r="F6" s="418"/>
      <c r="G6" s="418"/>
      <c r="H6" s="418"/>
      <c r="I6" s="418"/>
      <c r="J6" s="418"/>
      <c r="K6" s="418"/>
      <c r="L6" s="418"/>
      <c r="M6" s="418"/>
      <c r="N6" s="418"/>
      <c r="O6" s="418"/>
      <c r="P6" s="418"/>
      <c r="Q6" s="418"/>
      <c r="R6" s="418"/>
      <c r="S6" s="418"/>
      <c r="T6" s="418"/>
      <c r="U6" s="418"/>
    </row>
    <row r="7" spans="1:28" ht="41.25" customHeight="1">
      <c r="A7" s="223"/>
      <c r="B7" s="289" t="s">
        <v>28</v>
      </c>
      <c r="C7" s="289" t="s">
        <v>95</v>
      </c>
      <c r="D7" s="289" t="s">
        <v>96</v>
      </c>
      <c r="E7" s="421" t="s">
        <v>97</v>
      </c>
      <c r="F7" s="423"/>
      <c r="G7" s="421" t="s">
        <v>98</v>
      </c>
      <c r="H7" s="423"/>
      <c r="I7" s="421" t="s">
        <v>99</v>
      </c>
      <c r="J7" s="423"/>
      <c r="K7" s="421" t="s">
        <v>100</v>
      </c>
      <c r="L7" s="423"/>
      <c r="M7" s="421" t="s">
        <v>101</v>
      </c>
      <c r="N7" s="423"/>
      <c r="O7" s="421" t="s">
        <v>102</v>
      </c>
      <c r="P7" s="422"/>
      <c r="Q7" s="422"/>
      <c r="R7" s="423"/>
      <c r="S7" s="421" t="s">
        <v>103</v>
      </c>
      <c r="T7" s="423"/>
      <c r="U7" s="289" t="s">
        <v>39</v>
      </c>
      <c r="V7" s="223"/>
      <c r="W7" s="223"/>
    </row>
    <row r="8" spans="1:28" ht="20.25" customHeight="1">
      <c r="A8" s="223"/>
      <c r="B8" s="289"/>
      <c r="C8" s="289"/>
      <c r="D8" s="289"/>
      <c r="E8" s="290" t="s">
        <v>104</v>
      </c>
      <c r="F8" s="289" t="s">
        <v>105</v>
      </c>
      <c r="G8" s="290" t="s">
        <v>104</v>
      </c>
      <c r="H8" s="289" t="s">
        <v>105</v>
      </c>
      <c r="I8" s="291" t="s">
        <v>104</v>
      </c>
      <c r="J8" s="289" t="s">
        <v>105</v>
      </c>
      <c r="K8" s="291" t="s">
        <v>104</v>
      </c>
      <c r="L8" s="289" t="s">
        <v>105</v>
      </c>
      <c r="M8" s="291" t="s">
        <v>104</v>
      </c>
      <c r="N8" s="289" t="s">
        <v>105</v>
      </c>
      <c r="O8" s="291" t="s">
        <v>106</v>
      </c>
      <c r="P8" s="291" t="s">
        <v>104</v>
      </c>
      <c r="Q8" s="291" t="s">
        <v>107</v>
      </c>
      <c r="R8" s="289" t="s">
        <v>105</v>
      </c>
      <c r="S8" s="291" t="s">
        <v>104</v>
      </c>
      <c r="T8" s="289" t="s">
        <v>105</v>
      </c>
      <c r="U8" s="289" t="s">
        <v>108</v>
      </c>
      <c r="V8" s="223"/>
      <c r="W8" s="223"/>
    </row>
    <row r="9" spans="1:28" ht="20.25" customHeight="1">
      <c r="A9" s="223"/>
      <c r="B9" s="224">
        <v>0</v>
      </c>
      <c r="C9" s="225">
        <f>C10-6</f>
        <v>0</v>
      </c>
      <c r="D9" s="226"/>
      <c r="E9" s="227"/>
      <c r="F9" s="226"/>
      <c r="G9" s="227"/>
      <c r="H9" s="226"/>
      <c r="I9" s="228"/>
      <c r="J9" s="226"/>
      <c r="K9" s="228"/>
      <c r="L9" s="226"/>
      <c r="M9" s="228"/>
      <c r="N9" s="226"/>
      <c r="O9" s="228"/>
      <c r="P9" s="228"/>
      <c r="Q9" s="228"/>
      <c r="R9" s="229">
        <f>'Data entry'!L10</f>
        <v>0</v>
      </c>
      <c r="S9" s="228"/>
      <c r="T9" s="226"/>
      <c r="U9" s="226"/>
      <c r="V9" s="223"/>
      <c r="W9" s="223"/>
    </row>
    <row r="10" spans="1:28" ht="20.25" customHeight="1">
      <c r="B10" s="230">
        <v>1</v>
      </c>
      <c r="C10" s="231">
        <f>'Data entry'!D16+6</f>
        <v>6</v>
      </c>
      <c r="D10" s="232">
        <f>'Data entry'!G23</f>
        <v>0</v>
      </c>
      <c r="E10" s="233">
        <f>Standards!C6</f>
        <v>1</v>
      </c>
      <c r="F10" s="251" t="str">
        <f>'Data entry'!T16</f>
        <v xml:space="preserve"> </v>
      </c>
      <c r="G10" s="233">
        <f>E10</f>
        <v>1</v>
      </c>
      <c r="H10" s="251" t="str">
        <f>'Data entry'!T17</f>
        <v xml:space="preserve"> </v>
      </c>
      <c r="I10" s="235">
        <f>IF('Data entry'!$T$7='Pull down menu'!$A$4,Standards!H7,IF('Data entry'!$T$7='Pull down menu'!$A$5,Standards!L7))</f>
        <v>11</v>
      </c>
      <c r="J10" s="253" t="e">
        <f>'Data entry'!T19</f>
        <v>#VALUE!</v>
      </c>
      <c r="K10" s="236">
        <f>I10*M10</f>
        <v>16.5</v>
      </c>
      <c r="L10" s="253" t="str">
        <f>'Data entry'!T20</f>
        <v xml:space="preserve"> </v>
      </c>
      <c r="M10" s="237">
        <v>1.5</v>
      </c>
      <c r="N10" s="234" t="str">
        <f>IFERROR(L10/J10," ")</f>
        <v xml:space="preserve"> </v>
      </c>
      <c r="O10" s="235">
        <f>IF('Data entry'!$T$7='Pull down menu'!$A$4,Standards!E7,IF('Data entry'!$T$7='Pull down menu'!$A$5,Standards!I7))</f>
        <v>72</v>
      </c>
      <c r="P10" s="235">
        <f>IF('Data entry'!$T$7='Pull down menu'!$A$4,Standards!F7,IF('Data entry'!$T$7='Pull down menu'!$A$5,Standards!J7))</f>
        <v>75</v>
      </c>
      <c r="Q10" s="235">
        <f>IF('Data entry'!$T$7='Pull down menu'!$A$4,Standards!G7,IF('Data entry'!$T$7='Pull down menu'!$A$5,Standards!K7))</f>
        <v>78</v>
      </c>
      <c r="R10" s="259">
        <f>Bodyweight!G11</f>
        <v>0</v>
      </c>
      <c r="S10" s="93" t="str">
        <f>Standards!D7</f>
        <v>NA</v>
      </c>
      <c r="T10" s="257">
        <f>Bodyweight!G16</f>
        <v>0</v>
      </c>
      <c r="U10" s="256">
        <f>'Data entry'!T15</f>
        <v>0</v>
      </c>
    </row>
    <row r="11" spans="1:28" ht="20.25" customHeight="1">
      <c r="B11" s="238">
        <v>2</v>
      </c>
      <c r="C11" s="239">
        <f>C10+7</f>
        <v>13</v>
      </c>
      <c r="D11" s="240">
        <f>'Data entry'!G33</f>
        <v>0</v>
      </c>
      <c r="E11" s="241">
        <f>Standards!C7</f>
        <v>0.15</v>
      </c>
      <c r="F11" s="252" t="str">
        <f>'Data entry'!T26</f>
        <v xml:space="preserve"> </v>
      </c>
      <c r="G11" s="241">
        <f>G10+E11</f>
        <v>1.1499999999999999</v>
      </c>
      <c r="H11" s="252" t="str">
        <f>'Data entry'!T27</f>
        <v xml:space="preserve"> </v>
      </c>
      <c r="I11" s="242">
        <f>IF('Data entry'!$T$7='Pull down menu'!$A$4,Standards!H8,IF('Data entry'!$T$7='Pull down menu'!$A$5,Standards!L8))</f>
        <v>17</v>
      </c>
      <c r="J11" s="254" t="e">
        <f>'Data entry'!T29</f>
        <v>#VALUE!</v>
      </c>
      <c r="K11" s="242">
        <f t="shared" ref="K11:K29" si="0">I11*M11</f>
        <v>25.5</v>
      </c>
      <c r="L11" s="254" t="str">
        <f>'Data entry'!T30</f>
        <v xml:space="preserve"> </v>
      </c>
      <c r="M11" s="243">
        <v>1.5</v>
      </c>
      <c r="N11" s="244" t="str">
        <f t="shared" ref="N11:N29" si="1">IFERROR(L11/J11," ")</f>
        <v xml:space="preserve"> </v>
      </c>
      <c r="O11" s="245">
        <f>IF('Data entry'!$T$7='Pull down menu'!$A$4,Standards!E8,IF('Data entry'!$T$7='Pull down menu'!$A$5,Standards!I8))</f>
        <v>125</v>
      </c>
      <c r="P11" s="245">
        <f>IF('Data entry'!$T$7='Pull down menu'!$A$4,Standards!F8,IF('Data entry'!$T$7='Pull down menu'!$A$5,Standards!J8))</f>
        <v>130</v>
      </c>
      <c r="Q11" s="245">
        <f>IF('Data entry'!$T$7='Pull down menu'!$A$4,Standards!G8,IF('Data entry'!$T$7='Pull down menu'!$A$5,Standards!K8))</f>
        <v>135</v>
      </c>
      <c r="R11" s="229">
        <f>Bodyweight!O11</f>
        <v>0</v>
      </c>
      <c r="S11" s="94" t="str">
        <f>Standards!D8</f>
        <v>NA</v>
      </c>
      <c r="T11" s="258">
        <f>Bodyweight!O16</f>
        <v>0</v>
      </c>
      <c r="U11" s="255">
        <f>'Data entry'!T25</f>
        <v>0</v>
      </c>
    </row>
    <row r="12" spans="1:28" ht="20.25" customHeight="1">
      <c r="B12" s="230">
        <v>3</v>
      </c>
      <c r="C12" s="231">
        <f t="shared" ref="C12:C29" si="2">C11+7</f>
        <v>20</v>
      </c>
      <c r="D12" s="232">
        <f>'Data entry'!G43</f>
        <v>0</v>
      </c>
      <c r="E12" s="233">
        <f>Standards!C8</f>
        <v>0.15</v>
      </c>
      <c r="F12" s="251" t="str">
        <f>'Data entry'!T36</f>
        <v xml:space="preserve"> </v>
      </c>
      <c r="G12" s="233">
        <f t="shared" ref="G12:G29" si="3">G11+E12</f>
        <v>1.2999999999999998</v>
      </c>
      <c r="H12" s="251" t="str">
        <f>'Data entry'!T37</f>
        <v xml:space="preserve"> </v>
      </c>
      <c r="I12" s="235">
        <f>IF('Data entry'!$T$7='Pull down menu'!$A$4,Standards!H9,IF('Data entry'!$T$7='Pull down menu'!$A$5,Standards!L9))</f>
        <v>22</v>
      </c>
      <c r="J12" s="253" t="e">
        <f>'Data entry'!T39</f>
        <v>#VALUE!</v>
      </c>
      <c r="K12" s="236">
        <f t="shared" si="0"/>
        <v>33</v>
      </c>
      <c r="L12" s="253" t="str">
        <f>'Data entry'!T40</f>
        <v xml:space="preserve"> </v>
      </c>
      <c r="M12" s="237">
        <v>1.5</v>
      </c>
      <c r="N12" s="234" t="str">
        <f t="shared" si="1"/>
        <v xml:space="preserve"> </v>
      </c>
      <c r="O12" s="235">
        <f>IF('Data entry'!$T$7='Pull down menu'!$A$4,Standards!E9,IF('Data entry'!$T$7='Pull down menu'!$A$5,Standards!I9))</f>
        <v>188</v>
      </c>
      <c r="P12" s="235">
        <f>IF('Data entry'!$T$7='Pull down menu'!$A$4,Standards!F9,IF('Data entry'!$T$7='Pull down menu'!$A$5,Standards!J9))</f>
        <v>195</v>
      </c>
      <c r="Q12" s="235">
        <f>IF('Data entry'!$T$7='Pull down menu'!$A$4,Standards!G9,IF('Data entry'!$T$7='Pull down menu'!$A$5,Standards!K9))</f>
        <v>202</v>
      </c>
      <c r="R12" s="259">
        <f>Bodyweight!W11</f>
        <v>0</v>
      </c>
      <c r="S12" s="93" t="str">
        <f>Standards!D9</f>
        <v>NA</v>
      </c>
      <c r="T12" s="257">
        <f>Bodyweight!W16</f>
        <v>0</v>
      </c>
      <c r="U12" s="256">
        <f>'Data entry'!T35</f>
        <v>0</v>
      </c>
    </row>
    <row r="13" spans="1:28" ht="20.25" customHeight="1">
      <c r="B13" s="238">
        <v>4</v>
      </c>
      <c r="C13" s="239">
        <f t="shared" si="2"/>
        <v>27</v>
      </c>
      <c r="D13" s="240">
        <f>'Data entry'!G53</f>
        <v>0</v>
      </c>
      <c r="E13" s="241">
        <f>Standards!C9</f>
        <v>0.15</v>
      </c>
      <c r="F13" s="252" t="str">
        <f>'Data entry'!T46</f>
        <v xml:space="preserve"> </v>
      </c>
      <c r="G13" s="241">
        <f t="shared" si="3"/>
        <v>1.4499999999999997</v>
      </c>
      <c r="H13" s="252" t="str">
        <f>'Data entry'!T47</f>
        <v xml:space="preserve"> </v>
      </c>
      <c r="I13" s="242">
        <f>IF('Data entry'!$T$7='Pull down menu'!$A$4,Standards!H10,IF('Data entry'!$T$7='Pull down menu'!$A$5,Standards!L10))</f>
        <v>28</v>
      </c>
      <c r="J13" s="254" t="e">
        <f>'Data entry'!T49</f>
        <v>#VALUE!</v>
      </c>
      <c r="K13" s="242">
        <f t="shared" si="0"/>
        <v>42</v>
      </c>
      <c r="L13" s="254" t="str">
        <f>'Data entry'!T50</f>
        <v xml:space="preserve"> </v>
      </c>
      <c r="M13" s="243">
        <v>1.5</v>
      </c>
      <c r="N13" s="244" t="str">
        <f t="shared" si="1"/>
        <v xml:space="preserve"> </v>
      </c>
      <c r="O13" s="245">
        <f>IF('Data entry'!$T$7='Pull down menu'!$A$4,Standards!E10,IF('Data entry'!$T$7='Pull down menu'!$A$5,Standards!I10))</f>
        <v>265</v>
      </c>
      <c r="P13" s="245">
        <f>IF('Data entry'!$T$7='Pull down menu'!$A$4,Standards!F10,IF('Data entry'!$T$7='Pull down menu'!$A$5,Standards!J10))</f>
        <v>275</v>
      </c>
      <c r="Q13" s="245">
        <f>IF('Data entry'!$T$7='Pull down menu'!$A$4,Standards!G10,IF('Data entry'!$T$7='Pull down menu'!$A$5,Standards!K10))</f>
        <v>285</v>
      </c>
      <c r="R13" s="229">
        <f>Bodyweight!AE11</f>
        <v>0</v>
      </c>
      <c r="S13" s="94">
        <f>Standards!D10</f>
        <v>60</v>
      </c>
      <c r="T13" s="258">
        <f>Bodyweight!AE16</f>
        <v>0</v>
      </c>
      <c r="U13" s="255">
        <f>'Data entry'!T45</f>
        <v>0</v>
      </c>
    </row>
    <row r="14" spans="1:28" ht="20.25" customHeight="1">
      <c r="B14" s="230">
        <v>5</v>
      </c>
      <c r="C14" s="231">
        <f t="shared" si="2"/>
        <v>34</v>
      </c>
      <c r="D14" s="232">
        <f>'Data entry'!G63</f>
        <v>0</v>
      </c>
      <c r="E14" s="233">
        <f>Standards!C10</f>
        <v>0.15</v>
      </c>
      <c r="F14" s="251" t="str">
        <f>'Data entry'!T56</f>
        <v xml:space="preserve"> </v>
      </c>
      <c r="G14" s="233">
        <f t="shared" si="3"/>
        <v>1.5999999999999996</v>
      </c>
      <c r="H14" s="251" t="str">
        <f>'Data entry'!T57</f>
        <v xml:space="preserve"> </v>
      </c>
      <c r="I14" s="235">
        <f>IF('Data entry'!$T$7='Pull down menu'!$A$4,Standards!H11,IF('Data entry'!$T$7='Pull down menu'!$A$5,Standards!L11))</f>
        <v>35</v>
      </c>
      <c r="J14" s="253" t="e">
        <f>'Data entry'!T59</f>
        <v>#VALUE!</v>
      </c>
      <c r="K14" s="236">
        <f t="shared" si="0"/>
        <v>52.5</v>
      </c>
      <c r="L14" s="253" t="str">
        <f>'Data entry'!T60</f>
        <v xml:space="preserve"> </v>
      </c>
      <c r="M14" s="237">
        <v>1.5</v>
      </c>
      <c r="N14" s="234" t="str">
        <f t="shared" si="1"/>
        <v xml:space="preserve"> </v>
      </c>
      <c r="O14" s="235">
        <f>IF('Data entry'!$T$7='Pull down menu'!$A$4,Standards!E11,IF('Data entry'!$T$7='Pull down menu'!$A$5,Standards!I11))</f>
        <v>354</v>
      </c>
      <c r="P14" s="235">
        <f>IF('Data entry'!$T$7='Pull down menu'!$A$4,Standards!F11,IF('Data entry'!$T$7='Pull down menu'!$A$5,Standards!J11))</f>
        <v>367</v>
      </c>
      <c r="Q14" s="235">
        <f>IF('Data entry'!$T$7='Pull down menu'!$A$4,Standards!G11,IF('Data entry'!$T$7='Pull down menu'!$A$5,Standards!K11))</f>
        <v>380</v>
      </c>
      <c r="R14" s="259">
        <f>Bodyweight!AM11</f>
        <v>0</v>
      </c>
      <c r="S14" s="93">
        <f>Standards!D11</f>
        <v>65</v>
      </c>
      <c r="T14" s="257">
        <f>Bodyweight!AM16</f>
        <v>0</v>
      </c>
      <c r="U14" s="256">
        <f>'Data entry'!T55</f>
        <v>0</v>
      </c>
    </row>
    <row r="15" spans="1:28" ht="20.25" customHeight="1">
      <c r="B15" s="238">
        <v>6</v>
      </c>
      <c r="C15" s="239">
        <f t="shared" si="2"/>
        <v>41</v>
      </c>
      <c r="D15" s="240">
        <f>'Data entry'!G73</f>
        <v>0</v>
      </c>
      <c r="E15" s="241">
        <f>Standards!C11</f>
        <v>0.15</v>
      </c>
      <c r="F15" s="252" t="str">
        <f>'Data entry'!T66</f>
        <v xml:space="preserve"> </v>
      </c>
      <c r="G15" s="241">
        <f t="shared" si="3"/>
        <v>1.7499999999999996</v>
      </c>
      <c r="H15" s="252" t="str">
        <f>'Data entry'!T67</f>
        <v xml:space="preserve"> </v>
      </c>
      <c r="I15" s="242">
        <f>IF('Data entry'!$T$7='Pull down menu'!$A$4,Standards!H12,IF('Data entry'!$T$7='Pull down menu'!$A$5,Standards!L12))</f>
        <v>41</v>
      </c>
      <c r="J15" s="254" t="e">
        <f>'Data entry'!T69</f>
        <v>#VALUE!</v>
      </c>
      <c r="K15" s="242">
        <f t="shared" si="0"/>
        <v>61.5</v>
      </c>
      <c r="L15" s="254" t="str">
        <f>'Data entry'!T70</f>
        <v xml:space="preserve"> </v>
      </c>
      <c r="M15" s="243">
        <v>1.5</v>
      </c>
      <c r="N15" s="244" t="str">
        <f t="shared" si="1"/>
        <v xml:space="preserve"> </v>
      </c>
      <c r="O15" s="245">
        <f>IF('Data entry'!$T$7='Pull down menu'!$A$4,Standards!E12,IF('Data entry'!$T$7='Pull down menu'!$A$5,Standards!I12))</f>
        <v>458</v>
      </c>
      <c r="P15" s="245">
        <f>IF('Data entry'!$T$7='Pull down menu'!$A$4,Standards!F12,IF('Data entry'!$T$7='Pull down menu'!$A$5,Standards!J12))</f>
        <v>475</v>
      </c>
      <c r="Q15" s="245">
        <f>IF('Data entry'!$T$7='Pull down menu'!$A$4,Standards!G12,IF('Data entry'!$T$7='Pull down menu'!$A$5,Standards!K12))</f>
        <v>492</v>
      </c>
      <c r="R15" s="229">
        <f>Bodyweight!AU11</f>
        <v>0</v>
      </c>
      <c r="S15" s="94">
        <f>Standards!D12</f>
        <v>70</v>
      </c>
      <c r="T15" s="258">
        <f>Bodyweight!AU16</f>
        <v>0</v>
      </c>
      <c r="U15" s="255">
        <f>'Data entry'!T65</f>
        <v>0</v>
      </c>
    </row>
    <row r="16" spans="1:28" ht="20.25" customHeight="1">
      <c r="B16" s="230">
        <v>7</v>
      </c>
      <c r="C16" s="231">
        <f t="shared" si="2"/>
        <v>48</v>
      </c>
      <c r="D16" s="232">
        <f>'Data entry'!G83</f>
        <v>0</v>
      </c>
      <c r="E16" s="233">
        <f>Standards!C12</f>
        <v>0.15</v>
      </c>
      <c r="F16" s="251" t="str">
        <f>'Data entry'!T76</f>
        <v xml:space="preserve"> </v>
      </c>
      <c r="G16" s="233">
        <f t="shared" si="3"/>
        <v>1.8999999999999995</v>
      </c>
      <c r="H16" s="251" t="str">
        <f>'Data entry'!T77</f>
        <v xml:space="preserve"> </v>
      </c>
      <c r="I16" s="235">
        <f>IF('Data entry'!$T$7='Pull down menu'!$A$4,Standards!H13,IF('Data entry'!$T$7='Pull down menu'!$A$5,Standards!L13))</f>
        <v>47</v>
      </c>
      <c r="J16" s="253" t="e">
        <f>'Data entry'!T79</f>
        <v>#VALUE!</v>
      </c>
      <c r="K16" s="236">
        <f t="shared" si="0"/>
        <v>70.5</v>
      </c>
      <c r="L16" s="253" t="str">
        <f>'Data entry'!T80</f>
        <v xml:space="preserve"> </v>
      </c>
      <c r="M16" s="237">
        <v>1.5</v>
      </c>
      <c r="N16" s="234" t="str">
        <f t="shared" si="1"/>
        <v xml:space="preserve"> </v>
      </c>
      <c r="O16" s="235">
        <f>IF('Data entry'!$T$7='Pull down menu'!$A$4,Standards!E13,IF('Data entry'!$T$7='Pull down menu'!$A$5,Standards!I13))</f>
        <v>563</v>
      </c>
      <c r="P16" s="235">
        <f>IF('Data entry'!$T$7='Pull down menu'!$A$4,Standards!F13,IF('Data entry'!$T$7='Pull down menu'!$A$5,Standards!J13))</f>
        <v>583</v>
      </c>
      <c r="Q16" s="235">
        <f>IF('Data entry'!$T$7='Pull down menu'!$A$4,Standards!G13,IF('Data entry'!$T$7='Pull down menu'!$A$5,Standards!K13))</f>
        <v>603</v>
      </c>
      <c r="R16" s="259">
        <f>Bodyweight!BC11</f>
        <v>0</v>
      </c>
      <c r="S16" s="93">
        <f>Standards!D13</f>
        <v>73</v>
      </c>
      <c r="T16" s="257">
        <f>Bodyweight!BC16</f>
        <v>0</v>
      </c>
      <c r="U16" s="256">
        <f>'Data entry'!T75</f>
        <v>0</v>
      </c>
    </row>
    <row r="17" spans="2:21" ht="20.25" customHeight="1">
      <c r="B17" s="238">
        <v>8</v>
      </c>
      <c r="C17" s="239">
        <f t="shared" si="2"/>
        <v>55</v>
      </c>
      <c r="D17" s="240">
        <f>'Data entry'!G93</f>
        <v>0</v>
      </c>
      <c r="E17" s="241">
        <f>Standards!C13</f>
        <v>0.15</v>
      </c>
      <c r="F17" s="252" t="str">
        <f>'Data entry'!T86</f>
        <v xml:space="preserve"> </v>
      </c>
      <c r="G17" s="241">
        <f t="shared" si="3"/>
        <v>2.0499999999999994</v>
      </c>
      <c r="H17" s="252" t="str">
        <f>'Data entry'!T87</f>
        <v xml:space="preserve"> </v>
      </c>
      <c r="I17" s="242">
        <f>IF('Data entry'!$T$7='Pull down menu'!$A$4,Standards!H14,IF('Data entry'!$T$7='Pull down menu'!$A$5,Standards!L14))</f>
        <v>51</v>
      </c>
      <c r="J17" s="254" t="e">
        <f>'Data entry'!T89</f>
        <v>#VALUE!</v>
      </c>
      <c r="K17" s="242">
        <f t="shared" si="0"/>
        <v>76.5</v>
      </c>
      <c r="L17" s="254" t="str">
        <f>'Data entry'!T90</f>
        <v xml:space="preserve"> </v>
      </c>
      <c r="M17" s="243">
        <v>1.5</v>
      </c>
      <c r="N17" s="244" t="str">
        <f t="shared" si="1"/>
        <v xml:space="preserve"> </v>
      </c>
      <c r="O17" s="245">
        <f>IF('Data entry'!$T$7='Pull down menu'!$A$4,Standards!E14,IF('Data entry'!$T$7='Pull down menu'!$A$5,Standards!I14))</f>
        <v>661</v>
      </c>
      <c r="P17" s="245">
        <f>IF('Data entry'!$T$7='Pull down menu'!$A$4,Standards!F14,IF('Data entry'!$T$7='Pull down menu'!$A$5,Standards!J14))</f>
        <v>685</v>
      </c>
      <c r="Q17" s="245">
        <f>IF('Data entry'!$T$7='Pull down menu'!$A$4,Standards!G14,IF('Data entry'!$T$7='Pull down menu'!$A$5,Standards!K14))</f>
        <v>709</v>
      </c>
      <c r="R17" s="229">
        <f>Bodyweight!BK11</f>
        <v>0</v>
      </c>
      <c r="S17" s="94">
        <f>Standards!D14</f>
        <v>77.5</v>
      </c>
      <c r="T17" s="258">
        <f>Bodyweight!BK16</f>
        <v>0</v>
      </c>
      <c r="U17" s="255">
        <f>'Data entry'!T85</f>
        <v>0</v>
      </c>
    </row>
    <row r="18" spans="2:21" ht="20.25" customHeight="1">
      <c r="B18" s="230">
        <v>9</v>
      </c>
      <c r="C18" s="231">
        <f t="shared" si="2"/>
        <v>62</v>
      </c>
      <c r="D18" s="232">
        <f>'Data entry'!G103</f>
        <v>0</v>
      </c>
      <c r="E18" s="233">
        <f>Standards!C14</f>
        <v>0.15</v>
      </c>
      <c r="F18" s="251" t="str">
        <f>'Data entry'!T96</f>
        <v xml:space="preserve"> </v>
      </c>
      <c r="G18" s="233">
        <f t="shared" si="3"/>
        <v>2.1999999999999993</v>
      </c>
      <c r="H18" s="251" t="str">
        <f>'Data entry'!T97</f>
        <v xml:space="preserve"> </v>
      </c>
      <c r="I18" s="235">
        <f>IF('Data entry'!$T$7='Pull down menu'!$A$4,Standards!H15,IF('Data entry'!$T$7='Pull down menu'!$A$5,Standards!L15))</f>
        <v>55</v>
      </c>
      <c r="J18" s="253" t="e">
        <f>'Data entry'!T99</f>
        <v>#VALUE!</v>
      </c>
      <c r="K18" s="236">
        <f t="shared" si="0"/>
        <v>82.5</v>
      </c>
      <c r="L18" s="253" t="str">
        <f>'Data entry'!T100</f>
        <v xml:space="preserve"> </v>
      </c>
      <c r="M18" s="237">
        <v>1.5</v>
      </c>
      <c r="N18" s="234" t="str">
        <f t="shared" si="1"/>
        <v xml:space="preserve"> </v>
      </c>
      <c r="O18" s="235">
        <f>IF('Data entry'!$T$7='Pull down menu'!$A$4,Standards!E15,IF('Data entry'!$T$7='Pull down menu'!$A$5,Standards!I15))</f>
        <v>755</v>
      </c>
      <c r="P18" s="235">
        <f>IF('Data entry'!$T$7='Pull down menu'!$A$4,Standards!F15,IF('Data entry'!$T$7='Pull down menu'!$A$5,Standards!J15))</f>
        <v>782</v>
      </c>
      <c r="Q18" s="235">
        <f>IF('Data entry'!$T$7='Pull down menu'!$A$4,Standards!G15,IF('Data entry'!$T$7='Pull down menu'!$A$5,Standards!K15))</f>
        <v>809</v>
      </c>
      <c r="R18" s="259">
        <f>Bodyweight!BS11</f>
        <v>0</v>
      </c>
      <c r="S18" s="93">
        <f>Standards!D15</f>
        <v>79</v>
      </c>
      <c r="T18" s="257">
        <f>Bodyweight!BS16</f>
        <v>0</v>
      </c>
      <c r="U18" s="256">
        <f>'Data entry'!T95</f>
        <v>0</v>
      </c>
    </row>
    <row r="19" spans="2:21" ht="20.25" customHeight="1">
      <c r="B19" s="238">
        <v>10</v>
      </c>
      <c r="C19" s="239">
        <f t="shared" si="2"/>
        <v>69</v>
      </c>
      <c r="D19" s="240">
        <f>'Data entry'!G113</f>
        <v>0</v>
      </c>
      <c r="E19" s="241">
        <f>Standards!C15</f>
        <v>0.15</v>
      </c>
      <c r="F19" s="252" t="str">
        <f>'Data entry'!T106</f>
        <v xml:space="preserve"> </v>
      </c>
      <c r="G19" s="241">
        <f t="shared" si="3"/>
        <v>2.3499999999999992</v>
      </c>
      <c r="H19" s="252" t="str">
        <f>'Data entry'!T107</f>
        <v xml:space="preserve"> </v>
      </c>
      <c r="I19" s="242">
        <f>IF('Data entry'!$T$7='Pull down menu'!$A$4,Standards!H16,IF('Data entry'!$T$7='Pull down menu'!$A$5,Standards!L16))</f>
        <v>58</v>
      </c>
      <c r="J19" s="254" t="e">
        <f>'Data entry'!T109</f>
        <v>#VALUE!</v>
      </c>
      <c r="K19" s="242">
        <f t="shared" si="0"/>
        <v>87</v>
      </c>
      <c r="L19" s="254" t="str">
        <f>'Data entry'!T110</f>
        <v xml:space="preserve"> </v>
      </c>
      <c r="M19" s="243">
        <v>1.5</v>
      </c>
      <c r="N19" s="244" t="str">
        <f t="shared" si="1"/>
        <v xml:space="preserve"> </v>
      </c>
      <c r="O19" s="245">
        <f>IF('Data entry'!$T$7='Pull down menu'!$A$4,Standards!E16,IF('Data entry'!$T$7='Pull down menu'!$A$5,Standards!I16))</f>
        <v>843</v>
      </c>
      <c r="P19" s="245">
        <f>IF('Data entry'!$T$7='Pull down menu'!$A$4,Standards!F16,IF('Data entry'!$T$7='Pull down menu'!$A$5,Standards!J16))</f>
        <v>874</v>
      </c>
      <c r="Q19" s="245">
        <f>IF('Data entry'!$T$7='Pull down menu'!$A$4,Standards!G16,IF('Data entry'!$T$7='Pull down menu'!$A$5,Standards!K16))</f>
        <v>905</v>
      </c>
      <c r="R19" s="229">
        <f>Bodyweight!CA11</f>
        <v>0</v>
      </c>
      <c r="S19" s="94">
        <f>Standards!D16</f>
        <v>81</v>
      </c>
      <c r="T19" s="258">
        <f>Bodyweight!CA16</f>
        <v>0</v>
      </c>
      <c r="U19" s="255">
        <f>'Data entry'!T105</f>
        <v>0</v>
      </c>
    </row>
    <row r="20" spans="2:21" ht="20.25" customHeight="1">
      <c r="B20" s="230">
        <v>11</v>
      </c>
      <c r="C20" s="231">
        <f t="shared" si="2"/>
        <v>76</v>
      </c>
      <c r="D20" s="232">
        <f>'Data entry'!G123</f>
        <v>0</v>
      </c>
      <c r="E20" s="233">
        <f>Standards!C16</f>
        <v>0.15</v>
      </c>
      <c r="F20" s="251" t="str">
        <f>'Data entry'!T116</f>
        <v xml:space="preserve"> </v>
      </c>
      <c r="G20" s="233">
        <f t="shared" si="3"/>
        <v>2.4999999999999991</v>
      </c>
      <c r="H20" s="251" t="str">
        <f>'Data entry'!T117</f>
        <v xml:space="preserve"> </v>
      </c>
      <c r="I20" s="235">
        <f>IF('Data entry'!$T$7='Pull down menu'!$A$4,Standards!H17,IF('Data entry'!$T$7='Pull down menu'!$A$5,Standards!L17))</f>
        <v>60</v>
      </c>
      <c r="J20" s="253" t="e">
        <f>'Data entry'!T119</f>
        <v>#VALUE!</v>
      </c>
      <c r="K20" s="236">
        <f t="shared" si="0"/>
        <v>90</v>
      </c>
      <c r="L20" s="253" t="str">
        <f>'Data entry'!T120</f>
        <v xml:space="preserve"> </v>
      </c>
      <c r="M20" s="237">
        <v>1.5</v>
      </c>
      <c r="N20" s="234" t="str">
        <f t="shared" si="1"/>
        <v xml:space="preserve"> </v>
      </c>
      <c r="O20" s="235">
        <f>IF('Data entry'!$T$7='Pull down menu'!$A$4,Standards!E17,IF('Data entry'!$T$7='Pull down menu'!$A$5,Standards!I17))</f>
        <v>927</v>
      </c>
      <c r="P20" s="235">
        <f>IF('Data entry'!$T$7='Pull down menu'!$A$4,Standards!F17,IF('Data entry'!$T$7='Pull down menu'!$A$5,Standards!J17))</f>
        <v>961</v>
      </c>
      <c r="Q20" s="235">
        <f>IF('Data entry'!$T$7='Pull down menu'!$A$4,Standards!G17,IF('Data entry'!$T$7='Pull down menu'!$A$5,Standards!K17))</f>
        <v>995</v>
      </c>
      <c r="R20" s="259">
        <f>Bodyweight!CI11</f>
        <v>0</v>
      </c>
      <c r="S20" s="93">
        <f>Standards!D17</f>
        <v>82.5</v>
      </c>
      <c r="T20" s="257">
        <f>Bodyweight!CI16</f>
        <v>0</v>
      </c>
      <c r="U20" s="256">
        <f>'Data entry'!T115</f>
        <v>0</v>
      </c>
    </row>
    <row r="21" spans="2:21" ht="20.25" customHeight="1">
      <c r="B21" s="238">
        <v>12</v>
      </c>
      <c r="C21" s="239">
        <f t="shared" si="2"/>
        <v>83</v>
      </c>
      <c r="D21" s="240">
        <f>'Data entry'!G133</f>
        <v>0</v>
      </c>
      <c r="E21" s="241">
        <f>Standards!C17</f>
        <v>0.15</v>
      </c>
      <c r="F21" s="252" t="str">
        <f>'Data entry'!T126</f>
        <v xml:space="preserve"> </v>
      </c>
      <c r="G21" s="241">
        <f t="shared" si="3"/>
        <v>2.649999999999999</v>
      </c>
      <c r="H21" s="252" t="str">
        <f>'Data entry'!T127</f>
        <v xml:space="preserve"> </v>
      </c>
      <c r="I21" s="242">
        <f>IF('Data entry'!$T$7='Pull down menu'!$A$4,Standards!H18,IF('Data entry'!$T$7='Pull down menu'!$A$5,Standards!L18))</f>
        <v>64</v>
      </c>
      <c r="J21" s="254" t="e">
        <f>'Data entry'!T129</f>
        <v>#VALUE!</v>
      </c>
      <c r="K21" s="242">
        <f t="shared" si="0"/>
        <v>96</v>
      </c>
      <c r="L21" s="254" t="str">
        <f>'Data entry'!T130</f>
        <v xml:space="preserve"> </v>
      </c>
      <c r="M21" s="243">
        <v>1.5</v>
      </c>
      <c r="N21" s="244" t="str">
        <f t="shared" si="1"/>
        <v xml:space="preserve"> </v>
      </c>
      <c r="O21" s="245">
        <f>IF('Data entry'!$T$7='Pull down menu'!$A$4,Standards!E18,IF('Data entry'!$T$7='Pull down menu'!$A$5,Standards!I18))</f>
        <v>1006</v>
      </c>
      <c r="P21" s="245">
        <f>IF('Data entry'!$T$7='Pull down menu'!$A$4,Standards!F18,IF('Data entry'!$T$7='Pull down menu'!$A$5,Standards!J18))</f>
        <v>1043</v>
      </c>
      <c r="Q21" s="245">
        <f>IF('Data entry'!$T$7='Pull down menu'!$A$4,Standards!G18,IF('Data entry'!$T$7='Pull down menu'!$A$5,Standards!K18))</f>
        <v>1080</v>
      </c>
      <c r="R21" s="229">
        <f>Bodyweight!CQ11</f>
        <v>0</v>
      </c>
      <c r="S21" s="94">
        <f>Standards!D18</f>
        <v>83</v>
      </c>
      <c r="T21" s="258">
        <f>Bodyweight!CQ16</f>
        <v>0</v>
      </c>
      <c r="U21" s="255">
        <f>'Data entry'!T125</f>
        <v>0</v>
      </c>
    </row>
    <row r="22" spans="2:21" ht="20.25" customHeight="1">
      <c r="B22" s="230">
        <v>13</v>
      </c>
      <c r="C22" s="231">
        <f t="shared" si="2"/>
        <v>90</v>
      </c>
      <c r="D22" s="232">
        <f>'Data entry'!G143</f>
        <v>0</v>
      </c>
      <c r="E22" s="233">
        <f>Standards!C18</f>
        <v>0.15</v>
      </c>
      <c r="F22" s="251" t="str">
        <f>'Data entry'!T136</f>
        <v xml:space="preserve"> </v>
      </c>
      <c r="G22" s="233">
        <f t="shared" si="3"/>
        <v>2.7999999999999989</v>
      </c>
      <c r="H22" s="251" t="str">
        <f>'Data entry'!T137</f>
        <v xml:space="preserve"> </v>
      </c>
      <c r="I22" s="235">
        <f>IF('Data entry'!$T$7='Pull down menu'!$A$4,Standards!H19,IF('Data entry'!$T$7='Pull down menu'!$A$5,Standards!L19))</f>
        <v>66</v>
      </c>
      <c r="J22" s="253" t="e">
        <f>'Data entry'!T139</f>
        <v>#VALUE!</v>
      </c>
      <c r="K22" s="236">
        <f t="shared" si="0"/>
        <v>99</v>
      </c>
      <c r="L22" s="253" t="str">
        <f>'Data entry'!T140</f>
        <v xml:space="preserve"> </v>
      </c>
      <c r="M22" s="237">
        <v>1.5</v>
      </c>
      <c r="N22" s="234" t="str">
        <f t="shared" si="1"/>
        <v xml:space="preserve"> </v>
      </c>
      <c r="O22" s="235">
        <f>IF('Data entry'!$T$7='Pull down menu'!$A$4,Standards!E19,IF('Data entry'!$T$7='Pull down menu'!$A$5,Standards!I19))</f>
        <v>1084</v>
      </c>
      <c r="P22" s="235">
        <f>IF('Data entry'!$T$7='Pull down menu'!$A$4,Standards!F19,IF('Data entry'!$T$7='Pull down menu'!$A$5,Standards!J19))</f>
        <v>1123</v>
      </c>
      <c r="Q22" s="235">
        <f>IF('Data entry'!$T$7='Pull down menu'!$A$4,Standards!G19,IF('Data entry'!$T$7='Pull down menu'!$A$5,Standards!K19))</f>
        <v>1162</v>
      </c>
      <c r="R22" s="259">
        <f>Bodyweight!CY11</f>
        <v>0</v>
      </c>
      <c r="S22" s="93">
        <f>Standards!D19</f>
        <v>84</v>
      </c>
      <c r="T22" s="257">
        <f>Bodyweight!CY16</f>
        <v>0</v>
      </c>
      <c r="U22" s="256">
        <f>'Data entry'!T135</f>
        <v>0</v>
      </c>
    </row>
    <row r="23" spans="2:21" ht="20.25" customHeight="1">
      <c r="B23" s="238">
        <v>14</v>
      </c>
      <c r="C23" s="239">
        <f t="shared" si="2"/>
        <v>97</v>
      </c>
      <c r="D23" s="240">
        <f>'Data entry'!G153</f>
        <v>0</v>
      </c>
      <c r="E23" s="241">
        <f>Standards!C19</f>
        <v>0.15</v>
      </c>
      <c r="F23" s="252" t="str">
        <f>'Data entry'!T146</f>
        <v xml:space="preserve"> </v>
      </c>
      <c r="G23" s="241">
        <f t="shared" si="3"/>
        <v>2.9499999999999988</v>
      </c>
      <c r="H23" s="252" t="str">
        <f>'Data entry'!T147</f>
        <v xml:space="preserve"> </v>
      </c>
      <c r="I23" s="242">
        <f>IF('Data entry'!$T$7='Pull down menu'!$A$4,Standards!H20,IF('Data entry'!$T$7='Pull down menu'!$A$5,Standards!L20))</f>
        <v>68</v>
      </c>
      <c r="J23" s="254" t="e">
        <f>'Data entry'!T149</f>
        <v>#VALUE!</v>
      </c>
      <c r="K23" s="242">
        <f t="shared" si="0"/>
        <v>102</v>
      </c>
      <c r="L23" s="254" t="str">
        <f>'Data entry'!T150</f>
        <v xml:space="preserve"> </v>
      </c>
      <c r="M23" s="243">
        <v>1.5</v>
      </c>
      <c r="N23" s="244" t="str">
        <f t="shared" si="1"/>
        <v xml:space="preserve"> </v>
      </c>
      <c r="O23" s="245">
        <f>IF('Data entry'!$T$7='Pull down menu'!$A$4,Standards!E20,IF('Data entry'!$T$7='Pull down menu'!$A$5,Standards!I20))</f>
        <v>1155</v>
      </c>
      <c r="P23" s="245">
        <f>IF('Data entry'!$T$7='Pull down menu'!$A$4,Standards!F20,IF('Data entry'!$T$7='Pull down menu'!$A$5,Standards!J20))</f>
        <v>1197</v>
      </c>
      <c r="Q23" s="245">
        <f>IF('Data entry'!$T$7='Pull down menu'!$A$4,Standards!G20,IF('Data entry'!$T$7='Pull down menu'!$A$5,Standards!K20))</f>
        <v>1239</v>
      </c>
      <c r="R23" s="229">
        <f>Bodyweight!DG11</f>
        <v>0</v>
      </c>
      <c r="S23" s="94">
        <f>Standards!D20</f>
        <v>85</v>
      </c>
      <c r="T23" s="258">
        <f>Bodyweight!DG16</f>
        <v>0</v>
      </c>
      <c r="U23" s="255">
        <f>'Data entry'!T145</f>
        <v>0</v>
      </c>
    </row>
    <row r="24" spans="2:21" ht="20.25" customHeight="1">
      <c r="B24" s="230">
        <v>15</v>
      </c>
      <c r="C24" s="231">
        <f t="shared" si="2"/>
        <v>104</v>
      </c>
      <c r="D24" s="232">
        <f>'Data entry'!G163</f>
        <v>0</v>
      </c>
      <c r="E24" s="233">
        <f>Standards!C20</f>
        <v>0.15</v>
      </c>
      <c r="F24" s="251" t="str">
        <f>'Data entry'!T156</f>
        <v xml:space="preserve"> </v>
      </c>
      <c r="G24" s="233">
        <f t="shared" si="3"/>
        <v>3.0999999999999988</v>
      </c>
      <c r="H24" s="251" t="str">
        <f>'Data entry'!T157</f>
        <v xml:space="preserve"> </v>
      </c>
      <c r="I24" s="235">
        <f>IF('Data entry'!$T$7='Pull down menu'!$A$4,Standards!H21,IF('Data entry'!$T$7='Pull down menu'!$A$5,Standards!L21))</f>
        <v>70</v>
      </c>
      <c r="J24" s="253" t="e">
        <f>'Data entry'!T159</f>
        <v>#VALUE!</v>
      </c>
      <c r="K24" s="236">
        <f t="shared" si="0"/>
        <v>105</v>
      </c>
      <c r="L24" s="253" t="str">
        <f>'Data entry'!T160</f>
        <v xml:space="preserve"> </v>
      </c>
      <c r="M24" s="237">
        <v>1.5</v>
      </c>
      <c r="N24" s="234" t="str">
        <f t="shared" si="1"/>
        <v xml:space="preserve"> </v>
      </c>
      <c r="O24" s="235">
        <f>IF('Data entry'!$T$7='Pull down menu'!$A$4,Standards!E21,IF('Data entry'!$T$7='Pull down menu'!$A$5,Standards!I21))</f>
        <v>1220</v>
      </c>
      <c r="P24" s="235">
        <f>IF('Data entry'!$T$7='Pull down menu'!$A$4,Standards!F21,IF('Data entry'!$T$7='Pull down menu'!$A$5,Standards!J21))</f>
        <v>1264</v>
      </c>
      <c r="Q24" s="235">
        <f>IF('Data entry'!$T$7='Pull down menu'!$A$4,Standards!G21,IF('Data entry'!$T$7='Pull down menu'!$A$5,Standards!K21))</f>
        <v>1308</v>
      </c>
      <c r="R24" s="259">
        <f>Bodyweight!DO11</f>
        <v>0</v>
      </c>
      <c r="S24" s="93">
        <f>Standards!D21</f>
        <v>86</v>
      </c>
      <c r="T24" s="257">
        <f>Bodyweight!DO16</f>
        <v>0</v>
      </c>
      <c r="U24" s="256">
        <f>'Data entry'!T155</f>
        <v>0</v>
      </c>
    </row>
    <row r="25" spans="2:21" ht="20.25" customHeight="1">
      <c r="B25" s="238">
        <v>16</v>
      </c>
      <c r="C25" s="239">
        <f t="shared" si="2"/>
        <v>111</v>
      </c>
      <c r="D25" s="240">
        <f>'Data entry'!G173</f>
        <v>0</v>
      </c>
      <c r="E25" s="241">
        <f>Standards!C21</f>
        <v>0.15</v>
      </c>
      <c r="F25" s="252" t="str">
        <f>'Data entry'!T166</f>
        <v xml:space="preserve"> </v>
      </c>
      <c r="G25" s="241">
        <f t="shared" si="3"/>
        <v>3.2499999999999987</v>
      </c>
      <c r="H25" s="252" t="str">
        <f>'Data entry'!T167</f>
        <v xml:space="preserve"> </v>
      </c>
      <c r="I25" s="242">
        <f>IF('Data entry'!$T$7='Pull down menu'!$A$4,Standards!H22,IF('Data entry'!$T$7='Pull down menu'!$A$5,Standards!L22))</f>
        <v>71</v>
      </c>
      <c r="J25" s="254" t="e">
        <f>'Data entry'!T169</f>
        <v>#VALUE!</v>
      </c>
      <c r="K25" s="242">
        <f t="shared" si="0"/>
        <v>106.5</v>
      </c>
      <c r="L25" s="254" t="str">
        <f>'Data entry'!T170</f>
        <v xml:space="preserve"> </v>
      </c>
      <c r="M25" s="243">
        <v>1.5</v>
      </c>
      <c r="N25" s="244" t="str">
        <f t="shared" si="1"/>
        <v xml:space="preserve"> </v>
      </c>
      <c r="O25" s="245">
        <f>IF('Data entry'!$T$7='Pull down menu'!$A$4,Standards!E22,IF('Data entry'!$T$7='Pull down menu'!$A$5,Standards!I22))</f>
        <v>1283</v>
      </c>
      <c r="P25" s="245">
        <f>IF('Data entry'!$T$7='Pull down menu'!$A$4,Standards!F22,IF('Data entry'!$T$7='Pull down menu'!$A$5,Standards!J22))</f>
        <v>1330</v>
      </c>
      <c r="Q25" s="245">
        <f>IF('Data entry'!$T$7='Pull down menu'!$A$4,Standards!G22,IF('Data entry'!$T$7='Pull down menu'!$A$5,Standards!K22))</f>
        <v>1377</v>
      </c>
      <c r="R25" s="229">
        <f>Bodyweight!DW11</f>
        <v>0</v>
      </c>
      <c r="S25" s="94">
        <f>Standards!D22</f>
        <v>87</v>
      </c>
      <c r="T25" s="258">
        <f>Bodyweight!DW16</f>
        <v>0</v>
      </c>
      <c r="U25" s="255">
        <f>'Data entry'!T165</f>
        <v>0</v>
      </c>
    </row>
    <row r="26" spans="2:21" ht="20.25" customHeight="1">
      <c r="B26" s="230">
        <v>17</v>
      </c>
      <c r="C26" s="231">
        <f t="shared" si="2"/>
        <v>118</v>
      </c>
      <c r="D26" s="232">
        <f>'Data entry'!G183</f>
        <v>0</v>
      </c>
      <c r="E26" s="233">
        <f>Standards!C22</f>
        <v>0.15</v>
      </c>
      <c r="F26" s="251" t="str">
        <f>'Data entry'!T176</f>
        <v xml:space="preserve"> </v>
      </c>
      <c r="G26" s="233">
        <f t="shared" si="3"/>
        <v>3.3999999999999986</v>
      </c>
      <c r="H26" s="251" t="str">
        <f>'Data entry'!T177</f>
        <v xml:space="preserve"> </v>
      </c>
      <c r="I26" s="235">
        <f>IF('Data entry'!$T$7='Pull down menu'!$A$4,Standards!H23,IF('Data entry'!$T$7='Pull down menu'!$A$5,Standards!L23))</f>
        <v>73</v>
      </c>
      <c r="J26" s="253" t="e">
        <f>'Data entry'!T179</f>
        <v>#VALUE!</v>
      </c>
      <c r="K26" s="236">
        <f t="shared" si="0"/>
        <v>109.5</v>
      </c>
      <c r="L26" s="253" t="str">
        <f>'Data entry'!T180</f>
        <v xml:space="preserve"> </v>
      </c>
      <c r="M26" s="237">
        <v>1.5</v>
      </c>
      <c r="N26" s="234" t="str">
        <f t="shared" si="1"/>
        <v xml:space="preserve"> </v>
      </c>
      <c r="O26" s="235">
        <f>IF('Data entry'!$T$7='Pull down menu'!$A$4,Standards!E23,IF('Data entry'!$T$7='Pull down menu'!$A$5,Standards!I23))</f>
        <v>1351</v>
      </c>
      <c r="P26" s="235">
        <f>IF('Data entry'!$T$7='Pull down menu'!$A$4,Standards!F23,IF('Data entry'!$T$7='Pull down menu'!$A$5,Standards!J23))</f>
        <v>1400</v>
      </c>
      <c r="Q26" s="235">
        <f>IF('Data entry'!$T$7='Pull down menu'!$A$4,Standards!G23,IF('Data entry'!$T$7='Pull down menu'!$A$5,Standards!K23))</f>
        <v>1449</v>
      </c>
      <c r="R26" s="259">
        <f>Bodyweight!EE11</f>
        <v>0</v>
      </c>
      <c r="S26" s="93">
        <f>Standards!D23</f>
        <v>87.5</v>
      </c>
      <c r="T26" s="257">
        <f>Bodyweight!EE16</f>
        <v>0</v>
      </c>
      <c r="U26" s="256">
        <f>'Data entry'!T175</f>
        <v>0</v>
      </c>
    </row>
    <row r="27" spans="2:21" ht="20.25" customHeight="1">
      <c r="B27" s="238">
        <v>18</v>
      </c>
      <c r="C27" s="239">
        <f t="shared" si="2"/>
        <v>125</v>
      </c>
      <c r="D27" s="240">
        <f>'Data entry'!G193</f>
        <v>0</v>
      </c>
      <c r="E27" s="241">
        <f>Standards!C23</f>
        <v>0.15</v>
      </c>
      <c r="F27" s="252" t="str">
        <f>'Data entry'!T186</f>
        <v xml:space="preserve"> </v>
      </c>
      <c r="G27" s="241">
        <f t="shared" si="3"/>
        <v>3.5499999999999985</v>
      </c>
      <c r="H27" s="252" t="str">
        <f>'Data entry'!T187</f>
        <v xml:space="preserve"> </v>
      </c>
      <c r="I27" s="242">
        <f>IF('Data entry'!$T$7='Pull down menu'!$A$4,Standards!H24,IF('Data entry'!$T$7='Pull down menu'!$A$5,Standards!L24))</f>
        <v>75</v>
      </c>
      <c r="J27" s="254" t="e">
        <f>'Data entry'!T189</f>
        <v>#VALUE!</v>
      </c>
      <c r="K27" s="242">
        <f t="shared" si="0"/>
        <v>112.5</v>
      </c>
      <c r="L27" s="254" t="str">
        <f>'Data entry'!T190</f>
        <v xml:space="preserve"> </v>
      </c>
      <c r="M27" s="243">
        <v>1.5</v>
      </c>
      <c r="N27" s="244" t="str">
        <f t="shared" si="1"/>
        <v xml:space="preserve"> </v>
      </c>
      <c r="O27" s="245">
        <f>IF('Data entry'!$T$7='Pull down menu'!$A$4,Standards!E24,IF('Data entry'!$T$7='Pull down menu'!$A$5,Standards!I24))</f>
        <v>1423</v>
      </c>
      <c r="P27" s="245">
        <f>IF('Data entry'!$T$7='Pull down menu'!$A$4,Standards!F24,IF('Data entry'!$T$7='Pull down menu'!$A$5,Standards!J24))</f>
        <v>1475</v>
      </c>
      <c r="Q27" s="245">
        <f>IF('Data entry'!$T$7='Pull down menu'!$A$4,Standards!G24,IF('Data entry'!$T$7='Pull down menu'!$A$5,Standards!K24))</f>
        <v>1527</v>
      </c>
      <c r="R27" s="229">
        <f>Bodyweight!EM11</f>
        <v>0</v>
      </c>
      <c r="S27" s="94">
        <f>Standards!D24</f>
        <v>87.5</v>
      </c>
      <c r="T27" s="258">
        <f>Bodyweight!EM16</f>
        <v>0</v>
      </c>
      <c r="U27" s="255">
        <f>'Data entry'!T185</f>
        <v>0</v>
      </c>
    </row>
    <row r="28" spans="2:21" ht="20.25" customHeight="1">
      <c r="B28" s="230">
        <v>19</v>
      </c>
      <c r="C28" s="231">
        <f t="shared" si="2"/>
        <v>132</v>
      </c>
      <c r="D28" s="232">
        <f>'Data entry'!G203</f>
        <v>0</v>
      </c>
      <c r="E28" s="233">
        <f>Standards!C24</f>
        <v>0.15</v>
      </c>
      <c r="F28" s="251" t="str">
        <f>'Data entry'!T196</f>
        <v xml:space="preserve"> </v>
      </c>
      <c r="G28" s="233">
        <f t="shared" si="3"/>
        <v>3.6999999999999984</v>
      </c>
      <c r="H28" s="251" t="str">
        <f>'Data entry'!T197</f>
        <v xml:space="preserve"> </v>
      </c>
      <c r="I28" s="235">
        <f>IF('Data entry'!$T$7='Pull down menu'!$A$4,Standards!H25,IF('Data entry'!$T$7='Pull down menu'!$A$5,Standards!L25))</f>
        <v>81</v>
      </c>
      <c r="J28" s="253" t="e">
        <f>'Data entry'!T199</f>
        <v>#VALUE!</v>
      </c>
      <c r="K28" s="236">
        <f t="shared" si="0"/>
        <v>121.5</v>
      </c>
      <c r="L28" s="253" t="str">
        <f>'Data entry'!T200</f>
        <v xml:space="preserve"> </v>
      </c>
      <c r="M28" s="237">
        <v>1.5</v>
      </c>
      <c r="N28" s="234" t="str">
        <f t="shared" si="1"/>
        <v xml:space="preserve"> </v>
      </c>
      <c r="O28" s="235">
        <f>IF('Data entry'!$T$7='Pull down menu'!$A$4,Standards!E25,IF('Data entry'!$T$7='Pull down menu'!$A$5,Standards!I25))</f>
        <v>1501</v>
      </c>
      <c r="P28" s="235">
        <f>IF('Data entry'!$T$7='Pull down menu'!$A$4,Standards!F25,IF('Data entry'!$T$7='Pull down menu'!$A$5,Standards!J25))</f>
        <v>1555</v>
      </c>
      <c r="Q28" s="235">
        <f>IF('Data entry'!$T$7='Pull down menu'!$A$4,Standards!G25,IF('Data entry'!$T$7='Pull down menu'!$A$5,Standards!K25))</f>
        <v>1609</v>
      </c>
      <c r="R28" s="259">
        <f>Bodyweight!EU11</f>
        <v>0</v>
      </c>
      <c r="S28" s="93">
        <f>Standards!D25</f>
        <v>87.5</v>
      </c>
      <c r="T28" s="257">
        <f>Bodyweight!EU16</f>
        <v>0</v>
      </c>
      <c r="U28" s="256">
        <f>'Data entry'!T195</f>
        <v>0</v>
      </c>
    </row>
    <row r="29" spans="2:21" ht="20.25" customHeight="1">
      <c r="B29" s="238">
        <v>20</v>
      </c>
      <c r="C29" s="239">
        <f t="shared" si="2"/>
        <v>139</v>
      </c>
      <c r="D29" s="240">
        <f>'Data entry'!G213</f>
        <v>0</v>
      </c>
      <c r="E29" s="241">
        <f>Standards!C25</f>
        <v>0.15</v>
      </c>
      <c r="F29" s="252" t="str">
        <f>'Data entry'!T206</f>
        <v xml:space="preserve"> </v>
      </c>
      <c r="G29" s="241">
        <f t="shared" si="3"/>
        <v>3.8499999999999983</v>
      </c>
      <c r="H29" s="252" t="str">
        <f>'Data entry'!T207</f>
        <v xml:space="preserve"> </v>
      </c>
      <c r="I29" s="242">
        <f>IF('Data entry'!$T$7='Pull down menu'!$A$4,Standards!H26,IF('Data entry'!$T$7='Pull down menu'!$A$5,Standards!L26))</f>
        <v>93</v>
      </c>
      <c r="J29" s="254" t="e">
        <f>'Data entry'!T209</f>
        <v>#VALUE!</v>
      </c>
      <c r="K29" s="242">
        <f t="shared" si="0"/>
        <v>139.5</v>
      </c>
      <c r="L29" s="254" t="str">
        <f>'Data entry'!T210</f>
        <v xml:space="preserve"> </v>
      </c>
      <c r="M29" s="243">
        <v>1.5</v>
      </c>
      <c r="N29" s="244" t="str">
        <f t="shared" si="1"/>
        <v xml:space="preserve"> </v>
      </c>
      <c r="O29" s="245">
        <f>IF('Data entry'!$T$7='Pull down menu'!$A$4,Standards!E26,IF('Data entry'!$T$7='Pull down menu'!$A$5,Standards!I26))</f>
        <v>1583</v>
      </c>
      <c r="P29" s="245">
        <f>IF('Data entry'!$T$7='Pull down menu'!$A$4,Standards!F26,IF('Data entry'!$T$7='Pull down menu'!$A$5,Standards!J26))</f>
        <v>1640</v>
      </c>
      <c r="Q29" s="245">
        <f>IF('Data entry'!$T$7='Pull down menu'!$A$4,Standards!G26,IF('Data entry'!$T$7='Pull down menu'!$A$5,Standards!K26))</f>
        <v>1697</v>
      </c>
      <c r="R29" s="229">
        <f>Bodyweight!FC11</f>
        <v>0</v>
      </c>
      <c r="S29" s="94">
        <f>Standards!D26</f>
        <v>87.5</v>
      </c>
      <c r="T29" s="258">
        <f>Bodyweight!FC16</f>
        <v>0</v>
      </c>
      <c r="U29" s="255">
        <f>'Data entry'!T205</f>
        <v>0</v>
      </c>
    </row>
    <row r="30" spans="2:21" ht="19.5" customHeight="1"/>
  </sheetData>
  <sheetProtection algorithmName="SHA-512" hashValue="agfLp1FTkrhmKWv71Nt1rnWM6aHnB9EQZtgE4lEisTeCfhyyNxrZ0LYWTp8FZxcmhapfJBe4XApsIrsA9wvaxg==" saltValue="Pe7qUcug2ZeLRLFe8eywFQ==" spinCount="100000" sheet="1" objects="1" scenarios="1" selectLockedCells="1"/>
  <mergeCells count="10">
    <mergeCell ref="B2:U2"/>
    <mergeCell ref="B1:U1"/>
    <mergeCell ref="B3:U6"/>
    <mergeCell ref="O7:R7"/>
    <mergeCell ref="S7:T7"/>
    <mergeCell ref="I7:J7"/>
    <mergeCell ref="E7:F7"/>
    <mergeCell ref="G7:H7"/>
    <mergeCell ref="K7:L7"/>
    <mergeCell ref="M7:N7"/>
  </mergeCells>
  <pageMargins left="0.7" right="0.7" top="0.75" bottom="0.75" header="0.3" footer="0.3"/>
  <pageSetup orientation="portrait" r:id="rId1"/>
  <ignoredErrors>
    <ignoredError sqref="U10:U14 U15:U29"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128"/>
  <sheetViews>
    <sheetView showGridLines="0" zoomScale="70" zoomScaleNormal="70" workbookViewId="0">
      <selection activeCell="A128" sqref="A128:XFD1048576"/>
    </sheetView>
  </sheetViews>
  <sheetFormatPr defaultColWidth="0" defaultRowHeight="12.5" zeroHeight="1"/>
  <cols>
    <col min="1" max="1" width="3.453125" style="27" customWidth="1"/>
    <col min="2" max="19" width="9.1796875" style="27" customWidth="1"/>
    <col min="20" max="20" width="3.54296875" style="27" customWidth="1"/>
    <col min="21" max="25" width="0" style="27" hidden="1" customWidth="1"/>
    <col min="26" max="16384" width="9.1796875" style="27" hidden="1"/>
  </cols>
  <sheetData>
    <row r="1" spans="20:25" ht="19.5" customHeight="1"/>
    <row r="2" spans="20:25"/>
    <row r="3" spans="20:25"/>
    <row r="4" spans="20:25"/>
    <row r="5" spans="20:25"/>
    <row r="6" spans="20:25"/>
    <row r="7" spans="20:25"/>
    <row r="8" spans="20:25"/>
    <row r="9" spans="20:25">
      <c r="T9" s="246"/>
    </row>
    <row r="10" spans="20:25" ht="14">
      <c r="Y10" s="247" t="s">
        <v>109</v>
      </c>
    </row>
    <row r="11" spans="20:25">
      <c r="Y11" s="248"/>
    </row>
    <row r="12" spans="20:25" ht="14">
      <c r="Y12" s="247" t="s">
        <v>110</v>
      </c>
    </row>
    <row r="13" spans="20:25" ht="14">
      <c r="Y13" s="247" t="s">
        <v>111</v>
      </c>
    </row>
    <row r="14" spans="20:25" ht="14">
      <c r="Y14" s="247" t="s">
        <v>112</v>
      </c>
    </row>
    <row r="15" spans="20:25">
      <c r="Y15" s="248"/>
    </row>
    <row r="16" spans="20:25" ht="14">
      <c r="Y16" s="247" t="s">
        <v>113</v>
      </c>
    </row>
    <row r="17" spans="25:25" ht="14">
      <c r="Y17" s="247" t="s">
        <v>114</v>
      </c>
    </row>
    <row r="18" spans="25:25">
      <c r="Y18" s="248"/>
    </row>
    <row r="19" spans="25:25" ht="14">
      <c r="Y19" s="247" t="s">
        <v>115</v>
      </c>
    </row>
    <row r="20" spans="25:25">
      <c r="Y20" s="249"/>
    </row>
    <row r="21" spans="25:25"/>
    <row r="22" spans="25:25"/>
    <row r="23" spans="25:25"/>
    <row r="24" spans="25:25"/>
    <row r="25" spans="25:25"/>
    <row r="26" spans="25:25"/>
    <row r="27" spans="25:25"/>
    <row r="28" spans="25:25"/>
    <row r="29" spans="25:25"/>
    <row r="30" spans="25:25"/>
    <row r="31" spans="25:25"/>
    <row r="32" spans="25:25"/>
    <row r="33"/>
    <row r="34"/>
    <row r="35"/>
    <row r="36"/>
    <row r="37"/>
    <row r="38"/>
    <row r="39"/>
    <row r="40"/>
    <row r="41"/>
    <row r="42"/>
    <row r="43"/>
    <row r="44"/>
    <row r="45"/>
    <row r="46"/>
    <row r="47"/>
    <row r="48"/>
    <row r="49"/>
    <row r="50"/>
    <row r="51"/>
    <row r="52"/>
    <row r="53"/>
    <row r="54"/>
    <row r="55"/>
    <row r="56"/>
    <row r="57" ht="12.75" customHeight="1"/>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ht="19.5" customHeight="1"/>
    <row r="128" ht="19.5" hidden="1" customHeight="1"/>
  </sheetData>
  <sheetProtection algorithmName="SHA-512" hashValue="ZVIS/b+37LbLaqCteQAjqaUQdxwnB4aOLCIlLYqYg9hff+R7AtOB66JyPPO5pZ9Uapq8alP9M+57JFbUww90FQ==" saltValue="OdJTrvVspQqEINoML1J12A==" spinCount="100000" sheet="1" objects="1" scenarios="1" selectLockedCells="1"/>
  <phoneticPr fontId="3" type="noConversion"/>
  <pageMargins left="0.75" right="0.75" top="1" bottom="1" header="0.5" footer="0.5"/>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E343"/>
  <sheetViews>
    <sheetView showGridLines="0" topLeftCell="A7" zoomScale="58" zoomScaleNormal="58" workbookViewId="0">
      <selection activeCell="C35" sqref="C35"/>
    </sheetView>
  </sheetViews>
  <sheetFormatPr defaultColWidth="0" defaultRowHeight="12.5" zeroHeight="1"/>
  <cols>
    <col min="1" max="1" width="3.54296875" style="27" customWidth="1"/>
    <col min="2" max="6" width="9.1796875" style="27" customWidth="1"/>
    <col min="7" max="7" width="12.453125" style="27" customWidth="1"/>
    <col min="8" max="8" width="9.1796875" style="27" customWidth="1"/>
    <col min="9" max="9" width="3.54296875" style="27" customWidth="1"/>
    <col min="10" max="14" width="9.1796875" style="27" customWidth="1"/>
    <col min="15" max="15" width="12.453125" style="27" customWidth="1"/>
    <col min="16" max="16" width="9.1796875" style="27" customWidth="1"/>
    <col min="17" max="17" width="3.54296875" style="27" customWidth="1"/>
    <col min="18" max="22" width="9.1796875" style="27" customWidth="1"/>
    <col min="23" max="23" width="12.453125" style="27" customWidth="1"/>
    <col min="24" max="24" width="9.1796875" style="27" customWidth="1"/>
    <col min="25" max="25" width="3.54296875" style="27" customWidth="1"/>
    <col min="26" max="30" width="9.1796875" style="27" customWidth="1"/>
    <col min="31" max="31" width="12.453125" style="27" customWidth="1"/>
    <col min="32" max="32" width="9.1796875" style="27" customWidth="1"/>
    <col min="33" max="33" width="3.54296875" style="27" customWidth="1"/>
    <col min="34" max="38" width="9.1796875" style="27" customWidth="1"/>
    <col min="39" max="39" width="12.453125" style="27" customWidth="1"/>
    <col min="40" max="40" width="9.1796875" style="27" customWidth="1"/>
    <col min="41" max="41" width="3.54296875" style="27" customWidth="1"/>
    <col min="42" max="46" width="9.1796875" style="27" customWidth="1"/>
    <col min="47" max="47" width="12.453125" style="27" customWidth="1"/>
    <col min="48" max="48" width="9.1796875" style="27" customWidth="1"/>
    <col min="49" max="49" width="3.54296875" style="27" customWidth="1"/>
    <col min="50" max="54" width="9.1796875" style="27" customWidth="1"/>
    <col min="55" max="55" width="12.453125" style="27" customWidth="1"/>
    <col min="56" max="56" width="9.1796875" style="27" customWidth="1"/>
    <col min="57" max="57" width="3.54296875" style="27" customWidth="1"/>
    <col min="58" max="62" width="9.1796875" style="27" customWidth="1"/>
    <col min="63" max="63" width="12.453125" style="27" customWidth="1"/>
    <col min="64" max="64" width="9.1796875" style="27" customWidth="1"/>
    <col min="65" max="65" width="3.54296875" style="27" customWidth="1"/>
    <col min="66" max="70" width="9.1796875" style="27" customWidth="1"/>
    <col min="71" max="71" width="12.453125" style="27" customWidth="1"/>
    <col min="72" max="72" width="9.1796875" style="27" customWidth="1"/>
    <col min="73" max="73" width="3.54296875" style="27" customWidth="1"/>
    <col min="74" max="78" width="9.1796875" style="27" customWidth="1"/>
    <col min="79" max="79" width="12.453125" style="27" customWidth="1"/>
    <col min="80" max="80" width="9.1796875" style="27" customWidth="1"/>
    <col min="81" max="81" width="3.54296875" style="27" customWidth="1"/>
    <col min="82" max="86" width="9.1796875" style="26" customWidth="1"/>
    <col min="87" max="87" width="12.453125" style="26" customWidth="1"/>
    <col min="88" max="88" width="9.1796875" style="26" customWidth="1"/>
    <col min="89" max="89" width="3.54296875" style="26" customWidth="1"/>
    <col min="90" max="94" width="9.1796875" style="26" customWidth="1"/>
    <col min="95" max="95" width="12.453125" style="26" customWidth="1"/>
    <col min="96" max="96" width="9.1796875" style="26" customWidth="1"/>
    <col min="97" max="97" width="3.54296875" style="26" customWidth="1"/>
    <col min="98" max="102" width="9.1796875" style="26" customWidth="1"/>
    <col min="103" max="103" width="12.453125" style="26" customWidth="1"/>
    <col min="104" max="104" width="9.1796875" style="26" customWidth="1"/>
    <col min="105" max="105" width="3.54296875" style="26" customWidth="1"/>
    <col min="106" max="110" width="9.1796875" style="26" customWidth="1"/>
    <col min="111" max="111" width="12.453125" style="26" customWidth="1"/>
    <col min="112" max="112" width="9.1796875" style="26" customWidth="1"/>
    <col min="113" max="113" width="3.54296875" style="26" customWidth="1"/>
    <col min="114" max="118" width="9.1796875" style="26" customWidth="1"/>
    <col min="119" max="119" width="12.453125" style="26" customWidth="1"/>
    <col min="120" max="120" width="9.1796875" style="26" customWidth="1"/>
    <col min="121" max="121" width="3.54296875" style="26" customWidth="1"/>
    <col min="122" max="126" width="9.1796875" style="26" customWidth="1"/>
    <col min="127" max="127" width="12.453125" style="26" customWidth="1"/>
    <col min="128" max="128" width="9.1796875" style="26" customWidth="1"/>
    <col min="129" max="129" width="3.54296875" style="26" customWidth="1"/>
    <col min="130" max="130" width="9.1796875" style="26" customWidth="1"/>
    <col min="131" max="134" width="9.1796875" style="27" customWidth="1"/>
    <col min="135" max="135" width="12.453125" style="27" customWidth="1"/>
    <col min="136" max="136" width="9.1796875" style="27" customWidth="1"/>
    <col min="137" max="137" width="3.54296875" style="27" customWidth="1"/>
    <col min="138" max="142" width="9.1796875" style="27" customWidth="1"/>
    <col min="143" max="143" width="12.453125" style="27" customWidth="1"/>
    <col min="144" max="144" width="9.1796875" style="27" customWidth="1"/>
    <col min="145" max="145" width="3.54296875" style="27" customWidth="1"/>
    <col min="146" max="146" width="9.1796875" style="27" customWidth="1"/>
    <col min="147" max="147" width="9.1796875" style="305" customWidth="1"/>
    <col min="148" max="150" width="9.1796875" style="27" customWidth="1"/>
    <col min="151" max="151" width="12.453125" style="27" customWidth="1"/>
    <col min="152" max="152" width="9.1796875" style="27" customWidth="1"/>
    <col min="153" max="153" width="3.54296875" style="27" customWidth="1"/>
    <col min="154" max="154" width="9.1796875" style="27" customWidth="1"/>
    <col min="155" max="155" width="9.1796875" style="305" customWidth="1"/>
    <col min="156" max="158" width="9.1796875" style="27" customWidth="1"/>
    <col min="159" max="159" width="12.453125" style="27" customWidth="1"/>
    <col min="160" max="160" width="9.1796875" style="27" customWidth="1"/>
    <col min="161" max="161" width="3.54296875" style="27" customWidth="1"/>
    <col min="162" max="16384" width="9.1796875" style="27" hidden="1"/>
  </cols>
  <sheetData>
    <row r="1" spans="1:161" ht="19.5" customHeight="1" thickBo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EQ1" s="27"/>
      <c r="EY1" s="27"/>
    </row>
    <row r="2" spans="1:161" ht="36.5" thickBot="1">
      <c r="A2" s="26"/>
      <c r="B2" s="293" t="s">
        <v>116</v>
      </c>
      <c r="C2" s="292"/>
      <c r="D2" s="293"/>
      <c r="E2" s="293"/>
      <c r="F2" s="293"/>
      <c r="G2" s="293"/>
      <c r="H2" s="293"/>
      <c r="I2" s="293"/>
      <c r="J2" s="293"/>
      <c r="K2" s="292"/>
      <c r="L2" s="293"/>
      <c r="M2" s="293"/>
      <c r="N2" s="293"/>
      <c r="O2" s="28"/>
      <c r="P2" s="424" t="s">
        <v>117</v>
      </c>
      <c r="Q2" s="425"/>
      <c r="R2" s="425"/>
      <c r="S2" s="425"/>
      <c r="T2" s="425"/>
      <c r="U2" s="425"/>
      <c r="V2" s="426"/>
      <c r="W2" s="28"/>
      <c r="X2" s="28"/>
      <c r="Y2" s="28"/>
      <c r="Z2" s="29"/>
      <c r="AA2" s="30"/>
      <c r="AB2" s="28"/>
      <c r="AC2" s="28"/>
      <c r="AD2" s="28"/>
      <c r="AE2" s="28"/>
      <c r="AF2" s="28"/>
      <c r="AG2" s="28"/>
      <c r="AH2" s="29"/>
      <c r="AI2" s="30"/>
      <c r="AJ2" s="28"/>
      <c r="AK2" s="28"/>
      <c r="AL2" s="28"/>
      <c r="AM2" s="28"/>
      <c r="AN2" s="28"/>
      <c r="AO2" s="28"/>
      <c r="AP2" s="29"/>
      <c r="AQ2" s="30"/>
      <c r="AR2" s="28"/>
      <c r="AS2" s="28"/>
      <c r="AT2" s="28"/>
      <c r="AU2" s="28"/>
      <c r="AV2" s="28"/>
      <c r="AW2" s="28"/>
      <c r="AX2" s="29"/>
      <c r="AY2" s="30"/>
      <c r="AZ2" s="28"/>
      <c r="BA2" s="28"/>
      <c r="BB2" s="28"/>
      <c r="BC2" s="28"/>
      <c r="BD2" s="28"/>
      <c r="BE2" s="28"/>
      <c r="BF2" s="29"/>
      <c r="BG2" s="30"/>
      <c r="BH2" s="28"/>
      <c r="BI2" s="28"/>
      <c r="BJ2" s="28"/>
      <c r="BK2" s="28"/>
      <c r="BL2" s="28"/>
      <c r="BM2" s="28"/>
      <c r="BN2" s="29"/>
      <c r="BO2" s="30"/>
      <c r="BP2" s="28"/>
      <c r="BQ2" s="28"/>
      <c r="BR2" s="28"/>
      <c r="BS2" s="28"/>
      <c r="BT2" s="28"/>
      <c r="BU2" s="28"/>
      <c r="BV2" s="29"/>
      <c r="BW2" s="30"/>
      <c r="BX2" s="28"/>
      <c r="BY2" s="28"/>
      <c r="BZ2" s="28"/>
      <c r="CA2" s="28"/>
      <c r="CB2" s="28"/>
      <c r="CC2" s="28"/>
      <c r="CD2" s="29"/>
      <c r="CE2" s="30"/>
      <c r="CF2" s="28"/>
      <c r="CG2" s="28"/>
      <c r="EQ2" s="27"/>
      <c r="EY2" s="27"/>
    </row>
    <row r="3" spans="1:16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EQ3" s="27"/>
      <c r="EY3" s="27"/>
    </row>
    <row r="4" spans="1:161" ht="21">
      <c r="A4" s="26"/>
      <c r="B4" s="31" t="s">
        <v>118</v>
      </c>
      <c r="C4" s="32"/>
      <c r="D4" s="32"/>
      <c r="E4" s="31"/>
      <c r="F4" s="31"/>
      <c r="G4" s="31"/>
      <c r="H4" s="33"/>
      <c r="I4" s="34"/>
      <c r="J4" s="35"/>
      <c r="K4" s="26"/>
      <c r="L4" s="26"/>
      <c r="M4" s="36"/>
      <c r="N4" s="36"/>
      <c r="O4" s="36"/>
      <c r="P4" s="36"/>
      <c r="Q4" s="36"/>
      <c r="R4" s="37"/>
      <c r="S4" s="26"/>
      <c r="T4" s="26"/>
      <c r="U4" s="36"/>
      <c r="V4" s="36"/>
      <c r="W4" s="36"/>
      <c r="X4" s="36"/>
      <c r="Y4" s="36"/>
      <c r="Z4" s="37"/>
      <c r="AA4" s="26"/>
      <c r="AB4" s="26"/>
      <c r="AC4" s="36"/>
      <c r="AD4" s="36"/>
      <c r="AE4" s="36"/>
      <c r="AF4" s="36"/>
      <c r="AG4" s="36"/>
      <c r="AH4" s="37"/>
      <c r="AI4" s="26"/>
      <c r="AJ4" s="26"/>
      <c r="AK4" s="36"/>
      <c r="AL4" s="36"/>
      <c r="AM4" s="36"/>
      <c r="AN4" s="36"/>
      <c r="AO4" s="36"/>
      <c r="AP4" s="37"/>
      <c r="AQ4" s="26"/>
      <c r="AR4" s="26"/>
      <c r="AS4" s="36"/>
      <c r="AT4" s="36"/>
      <c r="AU4" s="36"/>
      <c r="AV4" s="36"/>
      <c r="AW4" s="36"/>
      <c r="AX4" s="37"/>
      <c r="AY4" s="26"/>
      <c r="AZ4" s="26"/>
      <c r="BA4" s="36"/>
      <c r="BB4" s="36"/>
      <c r="BC4" s="36"/>
      <c r="BD4" s="36"/>
      <c r="BE4" s="36"/>
      <c r="BF4" s="37"/>
      <c r="BG4" s="26"/>
      <c r="BH4" s="26"/>
      <c r="BI4" s="36"/>
      <c r="BJ4" s="36"/>
      <c r="BK4" s="36"/>
      <c r="BL4" s="36"/>
      <c r="BM4" s="36"/>
      <c r="BN4" s="37"/>
      <c r="BO4" s="26"/>
      <c r="BP4" s="26"/>
      <c r="BQ4" s="36"/>
      <c r="BR4" s="36"/>
      <c r="BS4" s="36"/>
      <c r="BT4" s="36"/>
      <c r="BU4" s="36"/>
      <c r="BV4" s="37"/>
      <c r="BW4" s="26"/>
      <c r="BX4" s="26"/>
      <c r="BY4" s="36"/>
      <c r="BZ4" s="36"/>
      <c r="CA4" s="36"/>
      <c r="CB4" s="36"/>
      <c r="CC4" s="36"/>
      <c r="CD4" s="37"/>
      <c r="CG4" s="36"/>
      <c r="EQ4" s="27"/>
      <c r="EY4" s="27"/>
    </row>
    <row r="5" spans="1:161" ht="9" customHeight="1">
      <c r="A5" s="26"/>
      <c r="B5" s="37"/>
      <c r="C5" s="26"/>
      <c r="D5" s="26"/>
      <c r="E5" s="36"/>
      <c r="F5" s="36"/>
      <c r="G5" s="36"/>
      <c r="H5" s="36"/>
      <c r="I5" s="36"/>
      <c r="J5" s="37"/>
      <c r="K5" s="26"/>
      <c r="L5" s="26"/>
      <c r="M5" s="36"/>
      <c r="N5" s="36"/>
      <c r="O5" s="36"/>
      <c r="P5" s="101"/>
      <c r="Q5" s="36"/>
      <c r="R5" s="37"/>
      <c r="S5" s="26"/>
      <c r="T5" s="26"/>
      <c r="U5" s="36"/>
      <c r="V5" s="36"/>
      <c r="W5" s="36"/>
      <c r="X5" s="36"/>
      <c r="Y5" s="36"/>
      <c r="Z5" s="37"/>
      <c r="AA5" s="26"/>
      <c r="AB5" s="26"/>
      <c r="AC5" s="36"/>
      <c r="AD5" s="36"/>
      <c r="AE5" s="36"/>
      <c r="AF5" s="36"/>
      <c r="AG5" s="36"/>
      <c r="AH5" s="37"/>
      <c r="AI5" s="26"/>
      <c r="AJ5" s="26"/>
      <c r="AK5" s="36"/>
      <c r="AL5" s="36"/>
      <c r="AM5" s="36"/>
      <c r="AN5" s="36"/>
      <c r="AO5" s="36"/>
      <c r="AP5" s="37"/>
      <c r="AQ5" s="26"/>
      <c r="AR5" s="26"/>
      <c r="AS5" s="36"/>
      <c r="AT5" s="36"/>
      <c r="AU5" s="36"/>
      <c r="AV5" s="36"/>
      <c r="AW5" s="36"/>
      <c r="AX5" s="37"/>
      <c r="AY5" s="26"/>
      <c r="AZ5" s="26"/>
      <c r="BA5" s="36"/>
      <c r="BB5" s="36"/>
      <c r="BC5" s="36"/>
      <c r="BD5" s="36"/>
      <c r="BE5" s="36"/>
      <c r="BF5" s="37"/>
      <c r="BG5" s="26"/>
      <c r="BH5" s="26"/>
      <c r="BI5" s="36"/>
      <c r="BJ5" s="36"/>
      <c r="BK5" s="36"/>
      <c r="BL5" s="36"/>
      <c r="BM5" s="36"/>
      <c r="BN5" s="37"/>
      <c r="BO5" s="26"/>
      <c r="BP5" s="26"/>
      <c r="BQ5" s="36"/>
      <c r="BR5" s="36"/>
      <c r="BS5" s="36"/>
      <c r="BT5" s="36"/>
      <c r="BU5" s="36"/>
      <c r="BV5" s="37"/>
      <c r="BW5" s="26"/>
      <c r="BX5" s="26"/>
      <c r="BY5" s="36"/>
      <c r="BZ5" s="36"/>
      <c r="CA5" s="36"/>
      <c r="CB5" s="36"/>
      <c r="CC5" s="36"/>
      <c r="CD5" s="37"/>
      <c r="CG5" s="36"/>
      <c r="EQ5" s="27"/>
      <c r="EY5" s="27"/>
    </row>
    <row r="6" spans="1:161" ht="15" thickBot="1">
      <c r="A6" s="26"/>
      <c r="B6" s="37"/>
      <c r="C6" s="26"/>
      <c r="D6" s="26"/>
      <c r="E6" s="36"/>
      <c r="F6" s="36"/>
      <c r="G6" s="36"/>
      <c r="H6" s="36"/>
      <c r="I6" s="36"/>
      <c r="J6" s="37"/>
      <c r="K6" s="26"/>
      <c r="L6" s="26"/>
      <c r="M6" s="36"/>
      <c r="N6" s="36"/>
      <c r="O6" s="36"/>
      <c r="P6" s="36"/>
      <c r="Q6" s="36"/>
      <c r="R6" s="37"/>
      <c r="S6" s="26"/>
      <c r="T6" s="26"/>
      <c r="U6" s="36"/>
      <c r="V6" s="36"/>
      <c r="W6" s="36"/>
      <c r="X6" s="36"/>
      <c r="Y6" s="36"/>
      <c r="Z6" s="37"/>
      <c r="AA6" s="26"/>
      <c r="AB6" s="26"/>
      <c r="AC6" s="36"/>
      <c r="AD6" s="36"/>
      <c r="AE6" s="36"/>
      <c r="AF6" s="36"/>
      <c r="AG6" s="36"/>
      <c r="AH6" s="37"/>
      <c r="AI6" s="26"/>
      <c r="AJ6" s="26"/>
      <c r="AK6" s="36"/>
      <c r="AL6" s="36"/>
      <c r="AM6" s="36"/>
      <c r="AN6" s="36"/>
      <c r="AO6" s="36"/>
      <c r="AP6" s="37"/>
      <c r="AQ6" s="26"/>
      <c r="AR6" s="26"/>
      <c r="AS6" s="36"/>
      <c r="AT6" s="36"/>
      <c r="AU6" s="36"/>
      <c r="AV6" s="36"/>
      <c r="AW6" s="36"/>
      <c r="AX6" s="37"/>
      <c r="AY6" s="26"/>
      <c r="AZ6" s="26"/>
      <c r="BA6" s="36"/>
      <c r="BB6" s="36"/>
      <c r="BC6" s="36"/>
      <c r="BD6" s="36"/>
      <c r="BE6" s="36"/>
      <c r="BF6" s="37"/>
      <c r="BG6" s="26"/>
      <c r="BH6" s="26"/>
      <c r="BI6" s="36"/>
      <c r="BJ6" s="36"/>
      <c r="BK6" s="36"/>
      <c r="BL6" s="36"/>
      <c r="BM6" s="36"/>
      <c r="BN6" s="37"/>
      <c r="BO6" s="26"/>
      <c r="BP6" s="26"/>
      <c r="BQ6" s="36"/>
      <c r="BR6" s="36"/>
      <c r="BS6" s="36"/>
      <c r="BT6" s="36"/>
      <c r="BU6" s="36"/>
      <c r="BV6" s="37"/>
      <c r="BW6" s="26"/>
      <c r="BX6" s="26"/>
      <c r="BY6" s="36"/>
      <c r="BZ6" s="36"/>
      <c r="CA6" s="36"/>
      <c r="CB6" s="36"/>
      <c r="CC6" s="36"/>
      <c r="CD6" s="37"/>
      <c r="CG6" s="36"/>
      <c r="CH6" s="36"/>
      <c r="CI6" s="36"/>
      <c r="CJ6" s="36"/>
      <c r="CK6" s="36"/>
      <c r="CL6" s="37"/>
      <c r="CO6" s="36"/>
      <c r="CP6" s="36"/>
      <c r="CQ6" s="36"/>
      <c r="CR6" s="36"/>
      <c r="CS6" s="36"/>
      <c r="CT6" s="37"/>
      <c r="CW6" s="36"/>
      <c r="CX6" s="36"/>
      <c r="CY6" s="36"/>
      <c r="CZ6" s="36"/>
      <c r="DA6" s="36"/>
      <c r="DB6" s="37"/>
      <c r="DE6" s="36"/>
      <c r="DF6" s="36"/>
      <c r="DG6" s="36"/>
      <c r="DH6" s="36"/>
      <c r="DI6" s="36"/>
      <c r="DJ6" s="37"/>
      <c r="DM6" s="36"/>
      <c r="DN6" s="36"/>
      <c r="DO6" s="36"/>
      <c r="DP6" s="36"/>
      <c r="DQ6" s="36"/>
      <c r="DR6" s="37"/>
      <c r="DU6" s="36"/>
      <c r="DV6" s="36"/>
      <c r="DW6" s="36"/>
      <c r="DX6" s="36"/>
      <c r="DY6" s="36"/>
      <c r="DZ6" s="37"/>
      <c r="EA6" s="26"/>
      <c r="EB6" s="26"/>
      <c r="EC6" s="36"/>
      <c r="ED6" s="36"/>
      <c r="EE6" s="36"/>
      <c r="EF6" s="36"/>
      <c r="EG6" s="36"/>
      <c r="EH6" s="37"/>
      <c r="EI6" s="26"/>
      <c r="EJ6" s="26"/>
      <c r="EK6" s="36"/>
      <c r="EL6" s="36"/>
      <c r="EM6" s="36"/>
      <c r="EN6" s="36"/>
      <c r="EO6" s="36"/>
      <c r="EP6" s="37"/>
      <c r="EQ6" s="26"/>
      <c r="ER6" s="26"/>
      <c r="ES6" s="36"/>
      <c r="ET6" s="36"/>
      <c r="EU6" s="36"/>
      <c r="EV6" s="36"/>
      <c r="EW6" s="36"/>
      <c r="EX6" s="37"/>
      <c r="EY6" s="26"/>
      <c r="EZ6" s="26"/>
      <c r="FA6" s="36"/>
      <c r="FB6" s="36"/>
      <c r="FC6" s="36"/>
      <c r="FD6" s="36"/>
      <c r="FE6" s="36"/>
    </row>
    <row r="7" spans="1:161" ht="36.5" thickBot="1">
      <c r="A7" s="26"/>
      <c r="B7" s="427" t="s">
        <v>119</v>
      </c>
      <c r="C7" s="428"/>
      <c r="D7" s="428"/>
      <c r="E7" s="428"/>
      <c r="F7" s="428"/>
      <c r="G7" s="428"/>
      <c r="H7" s="429"/>
      <c r="I7" s="36"/>
      <c r="J7" s="424" t="s">
        <v>120</v>
      </c>
      <c r="K7" s="425"/>
      <c r="L7" s="425"/>
      <c r="M7" s="425"/>
      <c r="N7" s="425"/>
      <c r="O7" s="425"/>
      <c r="P7" s="426"/>
      <c r="Q7" s="36"/>
      <c r="R7" s="424" t="s">
        <v>121</v>
      </c>
      <c r="S7" s="425"/>
      <c r="T7" s="425"/>
      <c r="U7" s="425"/>
      <c r="V7" s="425"/>
      <c r="W7" s="425"/>
      <c r="X7" s="426"/>
      <c r="Y7" s="36"/>
      <c r="Z7" s="424" t="s">
        <v>122</v>
      </c>
      <c r="AA7" s="425"/>
      <c r="AB7" s="425"/>
      <c r="AC7" s="425"/>
      <c r="AD7" s="425"/>
      <c r="AE7" s="425"/>
      <c r="AF7" s="426"/>
      <c r="AG7" s="36"/>
      <c r="AH7" s="424" t="s">
        <v>123</v>
      </c>
      <c r="AI7" s="425"/>
      <c r="AJ7" s="425"/>
      <c r="AK7" s="425"/>
      <c r="AL7" s="425"/>
      <c r="AM7" s="425"/>
      <c r="AN7" s="426"/>
      <c r="AO7" s="36"/>
      <c r="AP7" s="424" t="s">
        <v>124</v>
      </c>
      <c r="AQ7" s="425"/>
      <c r="AR7" s="425"/>
      <c r="AS7" s="425"/>
      <c r="AT7" s="425"/>
      <c r="AU7" s="425"/>
      <c r="AV7" s="426"/>
      <c r="AW7" s="36"/>
      <c r="AX7" s="424" t="s">
        <v>125</v>
      </c>
      <c r="AY7" s="425"/>
      <c r="AZ7" s="425"/>
      <c r="BA7" s="425"/>
      <c r="BB7" s="425"/>
      <c r="BC7" s="425"/>
      <c r="BD7" s="426"/>
      <c r="BE7" s="36"/>
      <c r="BF7" s="424" t="s">
        <v>126</v>
      </c>
      <c r="BG7" s="425"/>
      <c r="BH7" s="425"/>
      <c r="BI7" s="425"/>
      <c r="BJ7" s="425"/>
      <c r="BK7" s="425"/>
      <c r="BL7" s="426"/>
      <c r="BM7" s="36"/>
      <c r="BN7" s="424" t="s">
        <v>127</v>
      </c>
      <c r="BO7" s="425"/>
      <c r="BP7" s="425"/>
      <c r="BQ7" s="425"/>
      <c r="BR7" s="425"/>
      <c r="BS7" s="425"/>
      <c r="BT7" s="426"/>
      <c r="BU7" s="36"/>
      <c r="BV7" s="424" t="s">
        <v>128</v>
      </c>
      <c r="BW7" s="425"/>
      <c r="BX7" s="425"/>
      <c r="BY7" s="425"/>
      <c r="BZ7" s="425"/>
      <c r="CA7" s="425"/>
      <c r="CB7" s="426"/>
      <c r="CC7" s="36"/>
      <c r="CD7" s="424" t="s">
        <v>129</v>
      </c>
      <c r="CE7" s="425"/>
      <c r="CF7" s="425"/>
      <c r="CG7" s="425"/>
      <c r="CH7" s="425"/>
      <c r="CI7" s="425"/>
      <c r="CJ7" s="426"/>
      <c r="CK7" s="36"/>
      <c r="CL7" s="424" t="s">
        <v>130</v>
      </c>
      <c r="CM7" s="425"/>
      <c r="CN7" s="425"/>
      <c r="CO7" s="425"/>
      <c r="CP7" s="425"/>
      <c r="CQ7" s="425"/>
      <c r="CR7" s="426"/>
      <c r="CS7" s="36"/>
      <c r="CT7" s="424" t="s">
        <v>131</v>
      </c>
      <c r="CU7" s="425"/>
      <c r="CV7" s="425"/>
      <c r="CW7" s="425"/>
      <c r="CX7" s="425"/>
      <c r="CY7" s="425"/>
      <c r="CZ7" s="426"/>
      <c r="DA7" s="36"/>
      <c r="DB7" s="424" t="s">
        <v>132</v>
      </c>
      <c r="DC7" s="425"/>
      <c r="DD7" s="425"/>
      <c r="DE7" s="425"/>
      <c r="DF7" s="425"/>
      <c r="DG7" s="425"/>
      <c r="DH7" s="426"/>
      <c r="DI7" s="36"/>
      <c r="DJ7" s="424" t="s">
        <v>133</v>
      </c>
      <c r="DK7" s="425"/>
      <c r="DL7" s="425"/>
      <c r="DM7" s="425"/>
      <c r="DN7" s="425"/>
      <c r="DO7" s="425"/>
      <c r="DP7" s="426"/>
      <c r="DQ7" s="36"/>
      <c r="DR7" s="424" t="s">
        <v>134</v>
      </c>
      <c r="DS7" s="425"/>
      <c r="DT7" s="425"/>
      <c r="DU7" s="425"/>
      <c r="DV7" s="425"/>
      <c r="DW7" s="425"/>
      <c r="DX7" s="426"/>
      <c r="DY7" s="36"/>
      <c r="DZ7" s="424" t="s">
        <v>135</v>
      </c>
      <c r="EA7" s="425"/>
      <c r="EB7" s="425"/>
      <c r="EC7" s="425"/>
      <c r="ED7" s="425"/>
      <c r="EE7" s="425"/>
      <c r="EF7" s="426"/>
      <c r="EG7" s="36"/>
      <c r="EH7" s="424" t="s">
        <v>136</v>
      </c>
      <c r="EI7" s="425"/>
      <c r="EJ7" s="425"/>
      <c r="EK7" s="425"/>
      <c r="EL7" s="425"/>
      <c r="EM7" s="425"/>
      <c r="EN7" s="426"/>
      <c r="EO7" s="36"/>
      <c r="EP7" s="424" t="s">
        <v>137</v>
      </c>
      <c r="EQ7" s="425"/>
      <c r="ER7" s="425"/>
      <c r="ES7" s="425"/>
      <c r="ET7" s="425"/>
      <c r="EU7" s="425"/>
      <c r="EV7" s="426"/>
      <c r="EW7" s="36"/>
      <c r="EX7" s="424" t="s">
        <v>138</v>
      </c>
      <c r="EY7" s="425"/>
      <c r="EZ7" s="425"/>
      <c r="FA7" s="425"/>
      <c r="FB7" s="425"/>
      <c r="FC7" s="425"/>
      <c r="FD7" s="426"/>
      <c r="FE7" s="36"/>
    </row>
    <row r="8" spans="1:161" ht="15" thickBot="1">
      <c r="A8" s="26"/>
      <c r="B8" s="26"/>
      <c r="C8" s="26"/>
      <c r="D8" s="26"/>
      <c r="E8" s="36"/>
      <c r="F8" s="26"/>
      <c r="G8" s="26"/>
      <c r="H8" s="26"/>
      <c r="I8" s="26"/>
      <c r="J8" s="26"/>
      <c r="K8" s="26"/>
      <c r="L8" s="26"/>
      <c r="M8" s="36"/>
      <c r="N8" s="26"/>
      <c r="O8" s="26"/>
      <c r="P8" s="26"/>
      <c r="Q8" s="26"/>
      <c r="R8" s="26"/>
      <c r="S8" s="26"/>
      <c r="T8" s="26"/>
      <c r="U8" s="36"/>
      <c r="V8" s="26"/>
      <c r="W8" s="26"/>
      <c r="X8" s="26"/>
      <c r="Y8" s="26"/>
      <c r="Z8" s="26"/>
      <c r="AA8" s="26"/>
      <c r="AB8" s="26"/>
      <c r="AC8" s="36"/>
      <c r="AD8" s="26"/>
      <c r="AE8" s="26"/>
      <c r="AF8" s="26"/>
      <c r="AG8" s="26"/>
      <c r="AH8" s="26"/>
      <c r="AI8" s="26"/>
      <c r="AJ8" s="26"/>
      <c r="AK8" s="36"/>
      <c r="AL8" s="26"/>
      <c r="AM8" s="26"/>
      <c r="AN8" s="26"/>
      <c r="AO8" s="26"/>
      <c r="AP8" s="26"/>
      <c r="AQ8" s="26"/>
      <c r="AR8" s="26"/>
      <c r="AS8" s="36"/>
      <c r="AT8" s="26"/>
      <c r="AU8" s="26"/>
      <c r="AV8" s="26"/>
      <c r="AW8" s="26"/>
      <c r="AX8" s="26"/>
      <c r="AY8" s="26"/>
      <c r="AZ8" s="26"/>
      <c r="BA8" s="36"/>
      <c r="BB8" s="26"/>
      <c r="BC8" s="26"/>
      <c r="BD8" s="26"/>
      <c r="BE8" s="26"/>
      <c r="BF8" s="26"/>
      <c r="BG8" s="26"/>
      <c r="BH8" s="26"/>
      <c r="BI8" s="36"/>
      <c r="BJ8" s="26"/>
      <c r="BK8" s="26"/>
      <c r="BL8" s="26"/>
      <c r="BM8" s="26"/>
      <c r="BN8" s="26"/>
      <c r="BO8" s="26"/>
      <c r="BP8" s="26"/>
      <c r="BQ8" s="36"/>
      <c r="BR8" s="26"/>
      <c r="BS8" s="26"/>
      <c r="BT8" s="26"/>
      <c r="BU8" s="26"/>
      <c r="BV8" s="26"/>
      <c r="BW8" s="26"/>
      <c r="BX8" s="26"/>
      <c r="BY8" s="36"/>
      <c r="BZ8" s="26"/>
      <c r="CA8" s="26"/>
      <c r="CB8" s="26"/>
      <c r="CC8" s="26"/>
      <c r="CG8" s="36"/>
      <c r="CO8" s="36"/>
      <c r="CW8" s="36"/>
      <c r="DE8" s="36"/>
      <c r="DM8" s="36"/>
      <c r="DU8" s="36"/>
      <c r="EA8" s="26"/>
      <c r="EB8" s="26"/>
      <c r="EC8" s="36"/>
      <c r="ED8" s="26"/>
      <c r="EE8" s="26"/>
      <c r="EF8" s="26"/>
      <c r="EG8" s="26"/>
      <c r="EH8" s="26"/>
      <c r="EI8" s="26"/>
      <c r="EJ8" s="26"/>
      <c r="EK8" s="36"/>
      <c r="EL8" s="26"/>
      <c r="EM8" s="26"/>
      <c r="EN8" s="26"/>
      <c r="EO8" s="26"/>
      <c r="EP8" s="26"/>
      <c r="EQ8" s="26"/>
      <c r="ER8" s="26"/>
      <c r="ES8" s="36"/>
      <c r="ET8" s="26"/>
      <c r="EU8" s="26"/>
      <c r="EV8" s="26"/>
      <c r="EW8" s="26"/>
      <c r="EX8" s="26"/>
      <c r="EY8" s="26"/>
      <c r="EZ8" s="26"/>
      <c r="FA8" s="36"/>
      <c r="FB8" s="26"/>
      <c r="FC8" s="26"/>
      <c r="FD8" s="26"/>
      <c r="FE8" s="26"/>
    </row>
    <row r="9" spans="1:161" ht="15.5">
      <c r="A9" s="26"/>
      <c r="B9" s="294" t="s">
        <v>139</v>
      </c>
      <c r="C9" s="295"/>
      <c r="D9" s="295"/>
      <c r="E9" s="295"/>
      <c r="F9" s="295"/>
      <c r="G9" s="295">
        <f>COUNTIF(C35:C334,"&gt;0")</f>
        <v>0</v>
      </c>
      <c r="H9" s="296"/>
      <c r="I9" s="26"/>
      <c r="J9" s="294" t="s">
        <v>139</v>
      </c>
      <c r="K9" s="295"/>
      <c r="L9" s="295"/>
      <c r="M9" s="295"/>
      <c r="N9" s="295"/>
      <c r="O9" s="295">
        <f>COUNTIF(K35:K334,"&gt;0")</f>
        <v>0</v>
      </c>
      <c r="P9" s="296"/>
      <c r="Q9" s="26"/>
      <c r="R9" s="294" t="s">
        <v>139</v>
      </c>
      <c r="S9" s="295"/>
      <c r="T9" s="295"/>
      <c r="U9" s="295"/>
      <c r="V9" s="295"/>
      <c r="W9" s="295">
        <f>COUNTIF(S35:S334,"&gt;0")</f>
        <v>0</v>
      </c>
      <c r="X9" s="296"/>
      <c r="Y9" s="26"/>
      <c r="Z9" s="294" t="s">
        <v>139</v>
      </c>
      <c r="AA9" s="295"/>
      <c r="AB9" s="295"/>
      <c r="AC9" s="295"/>
      <c r="AD9" s="295"/>
      <c r="AE9" s="295">
        <f>COUNTIF(AA35:AA334,"&gt;0")</f>
        <v>0</v>
      </c>
      <c r="AF9" s="296"/>
      <c r="AG9" s="26"/>
      <c r="AH9" s="294" t="s">
        <v>139</v>
      </c>
      <c r="AI9" s="295"/>
      <c r="AJ9" s="295"/>
      <c r="AK9" s="295"/>
      <c r="AL9" s="295"/>
      <c r="AM9" s="295">
        <f>COUNTIF(AI35:AI334,"&gt;0")</f>
        <v>0</v>
      </c>
      <c r="AN9" s="296"/>
      <c r="AO9" s="26"/>
      <c r="AP9" s="294" t="s">
        <v>139</v>
      </c>
      <c r="AQ9" s="295"/>
      <c r="AR9" s="295"/>
      <c r="AS9" s="295"/>
      <c r="AT9" s="295"/>
      <c r="AU9" s="295">
        <f>COUNTIF(AQ35:AQ334,"&gt;0")</f>
        <v>0</v>
      </c>
      <c r="AV9" s="296"/>
      <c r="AW9" s="26"/>
      <c r="AX9" s="294" t="s">
        <v>139</v>
      </c>
      <c r="AY9" s="295"/>
      <c r="AZ9" s="295"/>
      <c r="BA9" s="295"/>
      <c r="BB9" s="295"/>
      <c r="BC9" s="295">
        <f>COUNTIF(AY35:AY334,"&gt;0")</f>
        <v>0</v>
      </c>
      <c r="BD9" s="296"/>
      <c r="BE9" s="26"/>
      <c r="BF9" s="294" t="s">
        <v>139</v>
      </c>
      <c r="BG9" s="295"/>
      <c r="BH9" s="295"/>
      <c r="BI9" s="295"/>
      <c r="BJ9" s="295"/>
      <c r="BK9" s="295">
        <f>COUNTIF(BG35:BG334,"&gt;0")</f>
        <v>0</v>
      </c>
      <c r="BL9" s="296"/>
      <c r="BM9" s="26"/>
      <c r="BN9" s="294" t="s">
        <v>139</v>
      </c>
      <c r="BO9" s="295"/>
      <c r="BP9" s="295"/>
      <c r="BQ9" s="295"/>
      <c r="BR9" s="295"/>
      <c r="BS9" s="295">
        <f>COUNTIF(BO35:BO334,"&gt;0")</f>
        <v>0</v>
      </c>
      <c r="BT9" s="296"/>
      <c r="BU9" s="26"/>
      <c r="BV9" s="294" t="s">
        <v>139</v>
      </c>
      <c r="BW9" s="295"/>
      <c r="BX9" s="295"/>
      <c r="BY9" s="295"/>
      <c r="BZ9" s="295"/>
      <c r="CA9" s="295">
        <f>COUNTIF(BW35:BW334,"&gt;0")</f>
        <v>0</v>
      </c>
      <c r="CB9" s="296"/>
      <c r="CC9" s="26"/>
      <c r="CD9" s="294" t="s">
        <v>139</v>
      </c>
      <c r="CE9" s="295"/>
      <c r="CF9" s="295"/>
      <c r="CG9" s="295"/>
      <c r="CH9" s="295"/>
      <c r="CI9" s="295">
        <f>COUNTIF(CE35:CE334,"&gt;0")</f>
        <v>0</v>
      </c>
      <c r="CJ9" s="296"/>
      <c r="CL9" s="294" t="s">
        <v>139</v>
      </c>
      <c r="CM9" s="295"/>
      <c r="CN9" s="295"/>
      <c r="CO9" s="295"/>
      <c r="CP9" s="295"/>
      <c r="CQ9" s="295">
        <f>COUNTIF(CM35:CM334,"&gt;0")</f>
        <v>0</v>
      </c>
      <c r="CR9" s="296"/>
      <c r="CT9" s="294" t="s">
        <v>139</v>
      </c>
      <c r="CU9" s="295"/>
      <c r="CV9" s="295"/>
      <c r="CW9" s="295"/>
      <c r="CX9" s="295"/>
      <c r="CY9" s="295">
        <f>COUNTIF(CU35:CU334,"&gt;0")</f>
        <v>0</v>
      </c>
      <c r="CZ9" s="296"/>
      <c r="DB9" s="294" t="s">
        <v>139</v>
      </c>
      <c r="DC9" s="295"/>
      <c r="DD9" s="295"/>
      <c r="DE9" s="295"/>
      <c r="DF9" s="295"/>
      <c r="DG9" s="295">
        <f>COUNTIF(DC35:DC334,"&gt;0")</f>
        <v>0</v>
      </c>
      <c r="DH9" s="296"/>
      <c r="DJ9" s="294" t="s">
        <v>139</v>
      </c>
      <c r="DK9" s="295"/>
      <c r="DL9" s="295"/>
      <c r="DM9" s="295"/>
      <c r="DN9" s="295"/>
      <c r="DO9" s="295">
        <f>COUNTIF(DK35:DK334,"&gt;0")</f>
        <v>0</v>
      </c>
      <c r="DP9" s="296"/>
      <c r="DR9" s="294" t="s">
        <v>139</v>
      </c>
      <c r="DS9" s="295"/>
      <c r="DT9" s="295"/>
      <c r="DU9" s="295"/>
      <c r="DV9" s="295"/>
      <c r="DW9" s="295">
        <f>COUNTIF(DS35:DS334,"&gt;0")</f>
        <v>0</v>
      </c>
      <c r="DX9" s="296"/>
      <c r="DZ9" s="294" t="s">
        <v>139</v>
      </c>
      <c r="EA9" s="295"/>
      <c r="EB9" s="295"/>
      <c r="EC9" s="295"/>
      <c r="ED9" s="295"/>
      <c r="EE9" s="295">
        <f>COUNTIF(EA35:EA334,"&gt;0")</f>
        <v>0</v>
      </c>
      <c r="EF9" s="296"/>
      <c r="EG9" s="26"/>
      <c r="EH9" s="294" t="s">
        <v>139</v>
      </c>
      <c r="EI9" s="295"/>
      <c r="EJ9" s="295"/>
      <c r="EK9" s="295"/>
      <c r="EL9" s="295"/>
      <c r="EM9" s="295">
        <f>COUNTIF(EI35:EI334,"&gt;0")</f>
        <v>0</v>
      </c>
      <c r="EN9" s="296"/>
      <c r="EO9" s="26"/>
      <c r="EP9" s="294" t="s">
        <v>139</v>
      </c>
      <c r="EQ9" s="295"/>
      <c r="ER9" s="295"/>
      <c r="ES9" s="295"/>
      <c r="ET9" s="295"/>
      <c r="EU9" s="295">
        <f>COUNTIF(EQ35:EQ334,"&gt;0")</f>
        <v>0</v>
      </c>
      <c r="EV9" s="296"/>
      <c r="EW9" s="26"/>
      <c r="EX9" s="294" t="s">
        <v>139</v>
      </c>
      <c r="EY9" s="295"/>
      <c r="EZ9" s="295"/>
      <c r="FA9" s="295"/>
      <c r="FB9" s="295"/>
      <c r="FC9" s="295">
        <f>COUNTIF(EY35:EY334,"&gt;0")</f>
        <v>0</v>
      </c>
      <c r="FD9" s="296"/>
      <c r="FE9" s="26"/>
    </row>
    <row r="10" spans="1:161" ht="15.5">
      <c r="A10" s="26"/>
      <c r="B10" s="297" t="s">
        <v>140</v>
      </c>
      <c r="C10" s="298"/>
      <c r="D10" s="298"/>
      <c r="E10" s="298"/>
      <c r="F10" s="298"/>
      <c r="G10" s="299">
        <f>'Data per week'!P10</f>
        <v>75</v>
      </c>
      <c r="H10" s="300" t="s">
        <v>141</v>
      </c>
      <c r="I10" s="26"/>
      <c r="J10" s="297" t="s">
        <v>142</v>
      </c>
      <c r="K10" s="298"/>
      <c r="L10" s="298"/>
      <c r="M10" s="298"/>
      <c r="N10" s="298"/>
      <c r="O10" s="299">
        <f>'Data per week'!P11</f>
        <v>130</v>
      </c>
      <c r="P10" s="300" t="s">
        <v>141</v>
      </c>
      <c r="Q10" s="26"/>
      <c r="R10" s="297" t="s">
        <v>143</v>
      </c>
      <c r="S10" s="298"/>
      <c r="T10" s="298"/>
      <c r="U10" s="298"/>
      <c r="V10" s="298"/>
      <c r="W10" s="299">
        <f>'Data per week'!P12</f>
        <v>195</v>
      </c>
      <c r="X10" s="300" t="s">
        <v>141</v>
      </c>
      <c r="Y10" s="26"/>
      <c r="Z10" s="297" t="s">
        <v>143</v>
      </c>
      <c r="AA10" s="298"/>
      <c r="AB10" s="298"/>
      <c r="AC10" s="298"/>
      <c r="AD10" s="298"/>
      <c r="AE10" s="299">
        <f>'Data per week'!P13</f>
        <v>275</v>
      </c>
      <c r="AF10" s="300" t="s">
        <v>141</v>
      </c>
      <c r="AG10" s="26"/>
      <c r="AH10" s="297" t="s">
        <v>143</v>
      </c>
      <c r="AI10" s="298"/>
      <c r="AJ10" s="298"/>
      <c r="AK10" s="298"/>
      <c r="AL10" s="298"/>
      <c r="AM10" s="299">
        <f>'Data per week'!P14</f>
        <v>367</v>
      </c>
      <c r="AN10" s="300" t="s">
        <v>141</v>
      </c>
      <c r="AO10" s="26"/>
      <c r="AP10" s="297" t="s">
        <v>143</v>
      </c>
      <c r="AQ10" s="298"/>
      <c r="AR10" s="298"/>
      <c r="AS10" s="298"/>
      <c r="AT10" s="298"/>
      <c r="AU10" s="299">
        <f>'Data per week'!P15</f>
        <v>475</v>
      </c>
      <c r="AV10" s="300" t="s">
        <v>141</v>
      </c>
      <c r="AW10" s="26"/>
      <c r="AX10" s="297" t="s">
        <v>143</v>
      </c>
      <c r="AY10" s="298"/>
      <c r="AZ10" s="298"/>
      <c r="BA10" s="298"/>
      <c r="BB10" s="298"/>
      <c r="BC10" s="299">
        <f>'Data per week'!P16</f>
        <v>583</v>
      </c>
      <c r="BD10" s="300" t="s">
        <v>141</v>
      </c>
      <c r="BE10" s="26"/>
      <c r="BF10" s="297" t="s">
        <v>143</v>
      </c>
      <c r="BG10" s="298"/>
      <c r="BH10" s="298"/>
      <c r="BI10" s="298"/>
      <c r="BJ10" s="298"/>
      <c r="BK10" s="299">
        <f>'Data per week'!P17</f>
        <v>685</v>
      </c>
      <c r="BL10" s="300" t="s">
        <v>141</v>
      </c>
      <c r="BM10" s="26"/>
      <c r="BN10" s="297" t="s">
        <v>143</v>
      </c>
      <c r="BO10" s="298"/>
      <c r="BP10" s="298"/>
      <c r="BQ10" s="298"/>
      <c r="BR10" s="298"/>
      <c r="BS10" s="299">
        <f>'Data per week'!P18</f>
        <v>782</v>
      </c>
      <c r="BT10" s="300" t="s">
        <v>141</v>
      </c>
      <c r="BU10" s="26"/>
      <c r="BV10" s="297" t="s">
        <v>143</v>
      </c>
      <c r="BW10" s="298"/>
      <c r="BX10" s="298"/>
      <c r="BY10" s="298"/>
      <c r="BZ10" s="298"/>
      <c r="CA10" s="299">
        <f>'Data per week'!P19</f>
        <v>874</v>
      </c>
      <c r="CB10" s="300" t="s">
        <v>141</v>
      </c>
      <c r="CC10" s="26"/>
      <c r="CD10" s="297" t="s">
        <v>140</v>
      </c>
      <c r="CE10" s="298"/>
      <c r="CF10" s="298"/>
      <c r="CG10" s="298"/>
      <c r="CH10" s="298"/>
      <c r="CI10" s="299">
        <f>'Data per week'!P20</f>
        <v>961</v>
      </c>
      <c r="CJ10" s="300" t="s">
        <v>141</v>
      </c>
      <c r="CL10" s="297" t="s">
        <v>142</v>
      </c>
      <c r="CM10" s="298"/>
      <c r="CN10" s="298"/>
      <c r="CO10" s="298"/>
      <c r="CP10" s="298"/>
      <c r="CQ10" s="299">
        <f>'Data per week'!P21</f>
        <v>1043</v>
      </c>
      <c r="CR10" s="300" t="s">
        <v>141</v>
      </c>
      <c r="CT10" s="297" t="s">
        <v>143</v>
      </c>
      <c r="CU10" s="298"/>
      <c r="CV10" s="298"/>
      <c r="CW10" s="298"/>
      <c r="CX10" s="298"/>
      <c r="CY10" s="299">
        <f>'Data per week'!P22</f>
        <v>1123</v>
      </c>
      <c r="CZ10" s="300" t="s">
        <v>141</v>
      </c>
      <c r="DB10" s="297" t="s">
        <v>143</v>
      </c>
      <c r="DC10" s="298"/>
      <c r="DD10" s="298"/>
      <c r="DE10" s="298"/>
      <c r="DF10" s="298"/>
      <c r="DG10" s="299">
        <f>'Data per week'!P23</f>
        <v>1197</v>
      </c>
      <c r="DH10" s="300" t="s">
        <v>141</v>
      </c>
      <c r="DJ10" s="297" t="s">
        <v>143</v>
      </c>
      <c r="DK10" s="298"/>
      <c r="DL10" s="298"/>
      <c r="DM10" s="298"/>
      <c r="DN10" s="298"/>
      <c r="DO10" s="299">
        <f>'Data per week'!P24</f>
        <v>1264</v>
      </c>
      <c r="DP10" s="300" t="s">
        <v>141</v>
      </c>
      <c r="DR10" s="297" t="s">
        <v>143</v>
      </c>
      <c r="DS10" s="298"/>
      <c r="DT10" s="298"/>
      <c r="DU10" s="298"/>
      <c r="DV10" s="298"/>
      <c r="DW10" s="299">
        <f>'Data per week'!P25</f>
        <v>1330</v>
      </c>
      <c r="DX10" s="300" t="s">
        <v>141</v>
      </c>
      <c r="DZ10" s="297" t="s">
        <v>143</v>
      </c>
      <c r="EA10" s="298"/>
      <c r="EB10" s="298"/>
      <c r="EC10" s="298"/>
      <c r="ED10" s="298"/>
      <c r="EE10" s="299">
        <f>'Data per week'!P26</f>
        <v>1400</v>
      </c>
      <c r="EF10" s="300" t="s">
        <v>141</v>
      </c>
      <c r="EG10" s="26"/>
      <c r="EH10" s="297" t="s">
        <v>143</v>
      </c>
      <c r="EI10" s="298"/>
      <c r="EJ10" s="298"/>
      <c r="EK10" s="298"/>
      <c r="EL10" s="298"/>
      <c r="EM10" s="299">
        <f>'Data per week'!P27</f>
        <v>1475</v>
      </c>
      <c r="EN10" s="300" t="s">
        <v>141</v>
      </c>
      <c r="EO10" s="26"/>
      <c r="EP10" s="297" t="s">
        <v>143</v>
      </c>
      <c r="EQ10" s="298"/>
      <c r="ER10" s="298"/>
      <c r="ES10" s="298"/>
      <c r="ET10" s="298"/>
      <c r="EU10" s="299">
        <f>'Data per week'!P28</f>
        <v>1555</v>
      </c>
      <c r="EV10" s="300" t="s">
        <v>141</v>
      </c>
      <c r="EW10" s="26"/>
      <c r="EX10" s="297" t="s">
        <v>143</v>
      </c>
      <c r="EY10" s="298"/>
      <c r="EZ10" s="298"/>
      <c r="FA10" s="298"/>
      <c r="FB10" s="298"/>
      <c r="FC10" s="299">
        <f>'Data per week'!P29</f>
        <v>1640</v>
      </c>
      <c r="FD10" s="300" t="s">
        <v>141</v>
      </c>
      <c r="FE10" s="26"/>
    </row>
    <row r="11" spans="1:161" ht="15.5">
      <c r="A11" s="26"/>
      <c r="B11" s="38" t="s">
        <v>144</v>
      </c>
      <c r="C11" s="39"/>
      <c r="D11" s="39"/>
      <c r="E11" s="39"/>
      <c r="F11" s="39"/>
      <c r="G11" s="40">
        <f>IFERROR(AVERAGE(C35:C334), 0)</f>
        <v>0</v>
      </c>
      <c r="H11" s="41" t="s">
        <v>141</v>
      </c>
      <c r="I11" s="26"/>
      <c r="J11" s="38" t="s">
        <v>144</v>
      </c>
      <c r="K11" s="39"/>
      <c r="L11" s="39"/>
      <c r="M11" s="39"/>
      <c r="N11" s="39"/>
      <c r="O11" s="40">
        <f>IFERROR(AVERAGE(K35:K334), 0)</f>
        <v>0</v>
      </c>
      <c r="P11" s="41" t="s">
        <v>141</v>
      </c>
      <c r="Q11" s="26"/>
      <c r="R11" s="38" t="s">
        <v>144</v>
      </c>
      <c r="S11" s="39"/>
      <c r="T11" s="39"/>
      <c r="U11" s="39"/>
      <c r="V11" s="39"/>
      <c r="W11" s="40">
        <f>IFERROR(AVERAGE(S35:S334), 0)</f>
        <v>0</v>
      </c>
      <c r="X11" s="41" t="s">
        <v>141</v>
      </c>
      <c r="Y11" s="26"/>
      <c r="Z11" s="38" t="s">
        <v>144</v>
      </c>
      <c r="AA11" s="39"/>
      <c r="AB11" s="39"/>
      <c r="AC11" s="39"/>
      <c r="AD11" s="39"/>
      <c r="AE11" s="40">
        <f>IFERROR(AVERAGE(AA35:AA334), 0)</f>
        <v>0</v>
      </c>
      <c r="AF11" s="41" t="s">
        <v>141</v>
      </c>
      <c r="AG11" s="26"/>
      <c r="AH11" s="38" t="s">
        <v>144</v>
      </c>
      <c r="AI11" s="39"/>
      <c r="AJ11" s="39"/>
      <c r="AK11" s="39"/>
      <c r="AL11" s="39"/>
      <c r="AM11" s="40">
        <f>IFERROR(AVERAGE(AI35:AI334), 0)</f>
        <v>0</v>
      </c>
      <c r="AN11" s="41" t="s">
        <v>141</v>
      </c>
      <c r="AO11" s="26"/>
      <c r="AP11" s="38" t="s">
        <v>144</v>
      </c>
      <c r="AQ11" s="39"/>
      <c r="AR11" s="39"/>
      <c r="AS11" s="39"/>
      <c r="AT11" s="39"/>
      <c r="AU11" s="40">
        <f>IFERROR(AVERAGE(AQ35:AQ334), 0)</f>
        <v>0</v>
      </c>
      <c r="AV11" s="41" t="s">
        <v>141</v>
      </c>
      <c r="AW11" s="26"/>
      <c r="AX11" s="38" t="s">
        <v>144</v>
      </c>
      <c r="AY11" s="39"/>
      <c r="AZ11" s="39"/>
      <c r="BA11" s="39"/>
      <c r="BB11" s="39"/>
      <c r="BC11" s="40">
        <f>IFERROR(AVERAGE(AY35:AY334), 0)</f>
        <v>0</v>
      </c>
      <c r="BD11" s="41" t="s">
        <v>141</v>
      </c>
      <c r="BE11" s="26"/>
      <c r="BF11" s="38" t="s">
        <v>144</v>
      </c>
      <c r="BG11" s="39"/>
      <c r="BH11" s="39"/>
      <c r="BI11" s="39"/>
      <c r="BJ11" s="39"/>
      <c r="BK11" s="40">
        <f>IFERROR(AVERAGE(BG35:BG334), 0)</f>
        <v>0</v>
      </c>
      <c r="BL11" s="41" t="s">
        <v>141</v>
      </c>
      <c r="BM11" s="26"/>
      <c r="BN11" s="38" t="s">
        <v>144</v>
      </c>
      <c r="BO11" s="39"/>
      <c r="BP11" s="39"/>
      <c r="BQ11" s="39"/>
      <c r="BR11" s="39"/>
      <c r="BS11" s="40">
        <f>IFERROR(AVERAGE(BO35:BO334), 0)</f>
        <v>0</v>
      </c>
      <c r="BT11" s="41" t="s">
        <v>141</v>
      </c>
      <c r="BU11" s="26"/>
      <c r="BV11" s="38" t="s">
        <v>144</v>
      </c>
      <c r="BW11" s="39"/>
      <c r="BX11" s="39"/>
      <c r="BY11" s="39"/>
      <c r="BZ11" s="39"/>
      <c r="CA11" s="40">
        <f>IFERROR(AVERAGE(BW35:BW334), 0)</f>
        <v>0</v>
      </c>
      <c r="CB11" s="41" t="s">
        <v>141</v>
      </c>
      <c r="CC11" s="26"/>
      <c r="CD11" s="38" t="s">
        <v>144</v>
      </c>
      <c r="CE11" s="39"/>
      <c r="CF11" s="39"/>
      <c r="CG11" s="39"/>
      <c r="CH11" s="39"/>
      <c r="CI11" s="40">
        <f>IFERROR(AVERAGE(CE35:CE334), 0)</f>
        <v>0</v>
      </c>
      <c r="CJ11" s="41" t="s">
        <v>141</v>
      </c>
      <c r="CL11" s="38" t="s">
        <v>144</v>
      </c>
      <c r="CM11" s="39"/>
      <c r="CN11" s="39"/>
      <c r="CO11" s="39"/>
      <c r="CP11" s="39"/>
      <c r="CQ11" s="40">
        <f>IFERROR(AVERAGE(CM35:CM334), 0)</f>
        <v>0</v>
      </c>
      <c r="CR11" s="41" t="s">
        <v>141</v>
      </c>
      <c r="CT11" s="38" t="s">
        <v>144</v>
      </c>
      <c r="CU11" s="39"/>
      <c r="CV11" s="39"/>
      <c r="CW11" s="39"/>
      <c r="CX11" s="39"/>
      <c r="CY11" s="40">
        <f>IFERROR(AVERAGE(CU35:CU334), 0)</f>
        <v>0</v>
      </c>
      <c r="CZ11" s="41" t="s">
        <v>141</v>
      </c>
      <c r="DB11" s="38" t="s">
        <v>144</v>
      </c>
      <c r="DC11" s="39"/>
      <c r="DD11" s="39"/>
      <c r="DE11" s="39"/>
      <c r="DF11" s="39"/>
      <c r="DG11" s="40">
        <f>IFERROR(AVERAGE(DC35:DC334), 0)</f>
        <v>0</v>
      </c>
      <c r="DH11" s="41" t="s">
        <v>141</v>
      </c>
      <c r="DJ11" s="38" t="s">
        <v>144</v>
      </c>
      <c r="DK11" s="39"/>
      <c r="DL11" s="39"/>
      <c r="DM11" s="39"/>
      <c r="DN11" s="39"/>
      <c r="DO11" s="40">
        <f>IFERROR(AVERAGE(DK35:DK334), 0)</f>
        <v>0</v>
      </c>
      <c r="DP11" s="41" t="s">
        <v>141</v>
      </c>
      <c r="DR11" s="38" t="s">
        <v>144</v>
      </c>
      <c r="DS11" s="39"/>
      <c r="DT11" s="39"/>
      <c r="DU11" s="39"/>
      <c r="DV11" s="39"/>
      <c r="DW11" s="40">
        <f>IFERROR(AVERAGE(DS35:DS334), 0)</f>
        <v>0</v>
      </c>
      <c r="DX11" s="41" t="s">
        <v>141</v>
      </c>
      <c r="DZ11" s="38" t="s">
        <v>144</v>
      </c>
      <c r="EA11" s="39"/>
      <c r="EB11" s="39"/>
      <c r="EC11" s="39"/>
      <c r="ED11" s="39"/>
      <c r="EE11" s="40">
        <f>IFERROR(AVERAGE(EA35:EA334), 0)</f>
        <v>0</v>
      </c>
      <c r="EF11" s="41" t="s">
        <v>141</v>
      </c>
      <c r="EG11" s="26"/>
      <c r="EH11" s="38" t="s">
        <v>144</v>
      </c>
      <c r="EI11" s="39"/>
      <c r="EJ11" s="39"/>
      <c r="EK11" s="39"/>
      <c r="EL11" s="39"/>
      <c r="EM11" s="40">
        <f>IFERROR(AVERAGE(EI35:EI334), 0)</f>
        <v>0</v>
      </c>
      <c r="EN11" s="41" t="s">
        <v>141</v>
      </c>
      <c r="EO11" s="26"/>
      <c r="EP11" s="38" t="s">
        <v>144</v>
      </c>
      <c r="EQ11" s="39"/>
      <c r="ER11" s="39"/>
      <c r="ES11" s="39"/>
      <c r="ET11" s="39"/>
      <c r="EU11" s="40">
        <f>IFERROR(AVERAGE(EQ35:EQ334), 0)</f>
        <v>0</v>
      </c>
      <c r="EV11" s="41" t="s">
        <v>141</v>
      </c>
      <c r="EW11" s="26"/>
      <c r="EX11" s="38" t="s">
        <v>144</v>
      </c>
      <c r="EY11" s="39"/>
      <c r="EZ11" s="39"/>
      <c r="FA11" s="39"/>
      <c r="FB11" s="39"/>
      <c r="FC11" s="40">
        <f>IFERROR(AVERAGE(EY35:EY334), 0)</f>
        <v>0</v>
      </c>
      <c r="FD11" s="41" t="s">
        <v>141</v>
      </c>
      <c r="FE11" s="26"/>
    </row>
    <row r="12" spans="1:161" ht="15.5">
      <c r="A12" s="26"/>
      <c r="B12" s="297" t="s">
        <v>145</v>
      </c>
      <c r="C12" s="298"/>
      <c r="D12" s="298"/>
      <c r="E12" s="298"/>
      <c r="F12" s="298"/>
      <c r="G12" s="299">
        <f>IF(G11&gt;0, ROUND(G11*1.1,3), 0)</f>
        <v>0</v>
      </c>
      <c r="H12" s="300" t="s">
        <v>141</v>
      </c>
      <c r="I12" s="26"/>
      <c r="J12" s="297" t="s">
        <v>145</v>
      </c>
      <c r="K12" s="298"/>
      <c r="L12" s="298"/>
      <c r="M12" s="298"/>
      <c r="N12" s="298"/>
      <c r="O12" s="299">
        <f>IF(O11&gt;0, ROUND(O11*1.1,3), 0)</f>
        <v>0</v>
      </c>
      <c r="P12" s="300" t="s">
        <v>141</v>
      </c>
      <c r="Q12" s="26"/>
      <c r="R12" s="297" t="s">
        <v>145</v>
      </c>
      <c r="S12" s="298"/>
      <c r="T12" s="298"/>
      <c r="U12" s="298"/>
      <c r="V12" s="298"/>
      <c r="W12" s="299">
        <f>IF(W11&gt;0, ROUND(W11*1.1,3), 0)</f>
        <v>0</v>
      </c>
      <c r="X12" s="300" t="s">
        <v>141</v>
      </c>
      <c r="Y12" s="26"/>
      <c r="Z12" s="297" t="s">
        <v>145</v>
      </c>
      <c r="AA12" s="298"/>
      <c r="AB12" s="298"/>
      <c r="AC12" s="298"/>
      <c r="AD12" s="298"/>
      <c r="AE12" s="299">
        <f>IF(AE11&gt;0, ROUND(AE11*1.1,3), 0)</f>
        <v>0</v>
      </c>
      <c r="AF12" s="300" t="s">
        <v>141</v>
      </c>
      <c r="AG12" s="26"/>
      <c r="AH12" s="297" t="s">
        <v>145</v>
      </c>
      <c r="AI12" s="298"/>
      <c r="AJ12" s="298"/>
      <c r="AK12" s="298"/>
      <c r="AL12" s="298"/>
      <c r="AM12" s="299">
        <f>IF(AM11&gt;0, ROUND(AM11*1.1,3), 0)</f>
        <v>0</v>
      </c>
      <c r="AN12" s="300" t="s">
        <v>141</v>
      </c>
      <c r="AO12" s="26"/>
      <c r="AP12" s="297" t="s">
        <v>145</v>
      </c>
      <c r="AQ12" s="298"/>
      <c r="AR12" s="298"/>
      <c r="AS12" s="298"/>
      <c r="AT12" s="298"/>
      <c r="AU12" s="299">
        <f>IF(AU11&gt;0, ROUND(AU11*1.1,3), 0)</f>
        <v>0</v>
      </c>
      <c r="AV12" s="300" t="s">
        <v>141</v>
      </c>
      <c r="AW12" s="26"/>
      <c r="AX12" s="297" t="s">
        <v>145</v>
      </c>
      <c r="AY12" s="298"/>
      <c r="AZ12" s="298"/>
      <c r="BA12" s="298"/>
      <c r="BB12" s="298"/>
      <c r="BC12" s="299">
        <f>IF(BC11&gt;0, ROUND(BC11*1.1,3), 0)</f>
        <v>0</v>
      </c>
      <c r="BD12" s="300" t="s">
        <v>141</v>
      </c>
      <c r="BE12" s="26"/>
      <c r="BF12" s="297" t="s">
        <v>145</v>
      </c>
      <c r="BG12" s="298"/>
      <c r="BH12" s="298"/>
      <c r="BI12" s="298"/>
      <c r="BJ12" s="298"/>
      <c r="BK12" s="299">
        <f>IF(BK11&gt;0, ROUND(BK11*1.1,3), 0)</f>
        <v>0</v>
      </c>
      <c r="BL12" s="300" t="s">
        <v>141</v>
      </c>
      <c r="BM12" s="26"/>
      <c r="BN12" s="297" t="s">
        <v>145</v>
      </c>
      <c r="BO12" s="298"/>
      <c r="BP12" s="298"/>
      <c r="BQ12" s="298"/>
      <c r="BR12" s="298"/>
      <c r="BS12" s="299">
        <f>IF(BS11&gt;0, ROUND(BS11*1.1,3), 0)</f>
        <v>0</v>
      </c>
      <c r="BT12" s="300" t="s">
        <v>141</v>
      </c>
      <c r="BU12" s="26"/>
      <c r="BV12" s="297" t="s">
        <v>145</v>
      </c>
      <c r="BW12" s="298"/>
      <c r="BX12" s="298"/>
      <c r="BY12" s="298"/>
      <c r="BZ12" s="298"/>
      <c r="CA12" s="299">
        <f>IF(CA11&gt;0, ROUND(CA11*1.1,3), 0)</f>
        <v>0</v>
      </c>
      <c r="CB12" s="300" t="s">
        <v>141</v>
      </c>
      <c r="CC12" s="26"/>
      <c r="CD12" s="297" t="s">
        <v>145</v>
      </c>
      <c r="CE12" s="298"/>
      <c r="CF12" s="298"/>
      <c r="CG12" s="298"/>
      <c r="CH12" s="298"/>
      <c r="CI12" s="299">
        <f>IF(CI11&gt;0, ROUND(CI11*1.1,3), 0)</f>
        <v>0</v>
      </c>
      <c r="CJ12" s="300" t="s">
        <v>141</v>
      </c>
      <c r="CL12" s="297" t="s">
        <v>145</v>
      </c>
      <c r="CM12" s="298"/>
      <c r="CN12" s="298"/>
      <c r="CO12" s="298"/>
      <c r="CP12" s="298"/>
      <c r="CQ12" s="299">
        <f>IF(CQ11&gt;0, ROUND(CQ11*1.1,3), 0)</f>
        <v>0</v>
      </c>
      <c r="CR12" s="300" t="s">
        <v>141</v>
      </c>
      <c r="CT12" s="297" t="s">
        <v>145</v>
      </c>
      <c r="CU12" s="298"/>
      <c r="CV12" s="298"/>
      <c r="CW12" s="298"/>
      <c r="CX12" s="298"/>
      <c r="CY12" s="299">
        <f>IF(CY11&gt;0, ROUND(CY11*1.1,3), 0)</f>
        <v>0</v>
      </c>
      <c r="CZ12" s="300" t="s">
        <v>141</v>
      </c>
      <c r="DB12" s="297" t="s">
        <v>145</v>
      </c>
      <c r="DC12" s="298"/>
      <c r="DD12" s="298"/>
      <c r="DE12" s="298"/>
      <c r="DF12" s="298"/>
      <c r="DG12" s="299">
        <f>IF(DG11&gt;0, ROUND(DG11*1.1,3), 0)</f>
        <v>0</v>
      </c>
      <c r="DH12" s="300" t="s">
        <v>141</v>
      </c>
      <c r="DJ12" s="297" t="s">
        <v>145</v>
      </c>
      <c r="DK12" s="298"/>
      <c r="DL12" s="298"/>
      <c r="DM12" s="298"/>
      <c r="DN12" s="298"/>
      <c r="DO12" s="299">
        <f>IF(DO11&gt;0, ROUND(DO11*1.1,3), 0)</f>
        <v>0</v>
      </c>
      <c r="DP12" s="300" t="s">
        <v>141</v>
      </c>
      <c r="DR12" s="297" t="s">
        <v>145</v>
      </c>
      <c r="DS12" s="298"/>
      <c r="DT12" s="298"/>
      <c r="DU12" s="298"/>
      <c r="DV12" s="298"/>
      <c r="DW12" s="299">
        <f>IF(DW11&gt;0, ROUND(DW11*1.1,3), 0)</f>
        <v>0</v>
      </c>
      <c r="DX12" s="300" t="s">
        <v>141</v>
      </c>
      <c r="DZ12" s="297" t="s">
        <v>145</v>
      </c>
      <c r="EA12" s="298"/>
      <c r="EB12" s="298"/>
      <c r="EC12" s="298"/>
      <c r="ED12" s="298"/>
      <c r="EE12" s="299">
        <f>IF(EE11&gt;0, ROUND(EE11*1.1,3), 0)</f>
        <v>0</v>
      </c>
      <c r="EF12" s="300" t="s">
        <v>141</v>
      </c>
      <c r="EG12" s="26"/>
      <c r="EH12" s="297" t="s">
        <v>145</v>
      </c>
      <c r="EI12" s="298"/>
      <c r="EJ12" s="298"/>
      <c r="EK12" s="298"/>
      <c r="EL12" s="298"/>
      <c r="EM12" s="299">
        <f>IF(EM11&gt;0, ROUND(EM11*1.1,3), 0)</f>
        <v>0</v>
      </c>
      <c r="EN12" s="300" t="s">
        <v>141</v>
      </c>
      <c r="EO12" s="26"/>
      <c r="EP12" s="297" t="s">
        <v>145</v>
      </c>
      <c r="EQ12" s="298"/>
      <c r="ER12" s="298"/>
      <c r="ES12" s="298"/>
      <c r="ET12" s="298"/>
      <c r="EU12" s="299">
        <f>IF(EU11&gt;0, ROUND(EU11*1.1,3), 0)</f>
        <v>0</v>
      </c>
      <c r="EV12" s="300" t="s">
        <v>141</v>
      </c>
      <c r="EW12" s="26"/>
      <c r="EX12" s="297" t="s">
        <v>145</v>
      </c>
      <c r="EY12" s="298"/>
      <c r="EZ12" s="298"/>
      <c r="FA12" s="298"/>
      <c r="FB12" s="298"/>
      <c r="FC12" s="299">
        <f>IF(FC11&gt;0, ROUND(FC11*1.1,3), 0)</f>
        <v>0</v>
      </c>
      <c r="FD12" s="300" t="s">
        <v>141</v>
      </c>
      <c r="FE12" s="26"/>
    </row>
    <row r="13" spans="1:161" ht="15.5">
      <c r="A13" s="26"/>
      <c r="B13" s="297" t="s">
        <v>146</v>
      </c>
      <c r="C13" s="298"/>
      <c r="D13" s="298"/>
      <c r="E13" s="298"/>
      <c r="F13" s="298"/>
      <c r="G13" s="299">
        <f>ROUND(G11*0.9,3)</f>
        <v>0</v>
      </c>
      <c r="H13" s="300" t="s">
        <v>141</v>
      </c>
      <c r="I13" s="26"/>
      <c r="J13" s="297" t="s">
        <v>146</v>
      </c>
      <c r="K13" s="298"/>
      <c r="L13" s="298"/>
      <c r="M13" s="298"/>
      <c r="N13" s="298"/>
      <c r="O13" s="299">
        <f>ROUND(O11*0.9,3)</f>
        <v>0</v>
      </c>
      <c r="P13" s="300" t="s">
        <v>141</v>
      </c>
      <c r="Q13" s="26"/>
      <c r="R13" s="297" t="s">
        <v>146</v>
      </c>
      <c r="S13" s="298"/>
      <c r="T13" s="298"/>
      <c r="U13" s="298"/>
      <c r="V13" s="298"/>
      <c r="W13" s="299">
        <f>ROUND(W11*0.9,3)</f>
        <v>0</v>
      </c>
      <c r="X13" s="300" t="s">
        <v>141</v>
      </c>
      <c r="Y13" s="26"/>
      <c r="Z13" s="297" t="s">
        <v>146</v>
      </c>
      <c r="AA13" s="298"/>
      <c r="AB13" s="298"/>
      <c r="AC13" s="298"/>
      <c r="AD13" s="298"/>
      <c r="AE13" s="299">
        <f>ROUND(AE11*0.9,3)</f>
        <v>0</v>
      </c>
      <c r="AF13" s="300" t="s">
        <v>141</v>
      </c>
      <c r="AG13" s="26"/>
      <c r="AH13" s="297" t="s">
        <v>146</v>
      </c>
      <c r="AI13" s="298"/>
      <c r="AJ13" s="298"/>
      <c r="AK13" s="298"/>
      <c r="AL13" s="298"/>
      <c r="AM13" s="299">
        <f>ROUND(AM11*0.9,3)</f>
        <v>0</v>
      </c>
      <c r="AN13" s="300" t="s">
        <v>141</v>
      </c>
      <c r="AO13" s="26"/>
      <c r="AP13" s="297" t="s">
        <v>146</v>
      </c>
      <c r="AQ13" s="298"/>
      <c r="AR13" s="298"/>
      <c r="AS13" s="298"/>
      <c r="AT13" s="298"/>
      <c r="AU13" s="299">
        <f>ROUND(AU11*0.9,3)</f>
        <v>0</v>
      </c>
      <c r="AV13" s="300" t="s">
        <v>141</v>
      </c>
      <c r="AW13" s="26"/>
      <c r="AX13" s="297" t="s">
        <v>146</v>
      </c>
      <c r="AY13" s="298"/>
      <c r="AZ13" s="298"/>
      <c r="BA13" s="298"/>
      <c r="BB13" s="298"/>
      <c r="BC13" s="299">
        <f>ROUND(BC11*0.9,3)</f>
        <v>0</v>
      </c>
      <c r="BD13" s="300" t="s">
        <v>141</v>
      </c>
      <c r="BE13" s="26"/>
      <c r="BF13" s="297" t="s">
        <v>146</v>
      </c>
      <c r="BG13" s="298"/>
      <c r="BH13" s="298"/>
      <c r="BI13" s="298"/>
      <c r="BJ13" s="298"/>
      <c r="BK13" s="299">
        <f>ROUND(BK11*0.9,3)</f>
        <v>0</v>
      </c>
      <c r="BL13" s="300" t="s">
        <v>141</v>
      </c>
      <c r="BM13" s="26"/>
      <c r="BN13" s="297" t="s">
        <v>146</v>
      </c>
      <c r="BO13" s="298"/>
      <c r="BP13" s="298"/>
      <c r="BQ13" s="298"/>
      <c r="BR13" s="298"/>
      <c r="BS13" s="299">
        <f>ROUND(BS11*0.9,3)</f>
        <v>0</v>
      </c>
      <c r="BT13" s="300" t="s">
        <v>141</v>
      </c>
      <c r="BU13" s="26"/>
      <c r="BV13" s="297" t="s">
        <v>146</v>
      </c>
      <c r="BW13" s="298"/>
      <c r="BX13" s="298"/>
      <c r="BY13" s="298"/>
      <c r="BZ13" s="298"/>
      <c r="CA13" s="299">
        <f>ROUND(CA11*0.9,3)</f>
        <v>0</v>
      </c>
      <c r="CB13" s="300" t="s">
        <v>141</v>
      </c>
      <c r="CC13" s="26"/>
      <c r="CD13" s="297" t="s">
        <v>146</v>
      </c>
      <c r="CE13" s="298"/>
      <c r="CF13" s="298"/>
      <c r="CG13" s="298"/>
      <c r="CH13" s="298"/>
      <c r="CI13" s="299">
        <f>ROUND(CI11*0.9,3)</f>
        <v>0</v>
      </c>
      <c r="CJ13" s="300" t="s">
        <v>141</v>
      </c>
      <c r="CL13" s="297" t="s">
        <v>146</v>
      </c>
      <c r="CM13" s="298"/>
      <c r="CN13" s="298"/>
      <c r="CO13" s="298"/>
      <c r="CP13" s="298"/>
      <c r="CQ13" s="299">
        <f>ROUND(CQ11*0.9,3)</f>
        <v>0</v>
      </c>
      <c r="CR13" s="300" t="s">
        <v>141</v>
      </c>
      <c r="CT13" s="297" t="s">
        <v>146</v>
      </c>
      <c r="CU13" s="298"/>
      <c r="CV13" s="298"/>
      <c r="CW13" s="298"/>
      <c r="CX13" s="298"/>
      <c r="CY13" s="299">
        <f>ROUND(CY11*0.9,3)</f>
        <v>0</v>
      </c>
      <c r="CZ13" s="300" t="s">
        <v>141</v>
      </c>
      <c r="DB13" s="297" t="s">
        <v>146</v>
      </c>
      <c r="DC13" s="298"/>
      <c r="DD13" s="298"/>
      <c r="DE13" s="298"/>
      <c r="DF13" s="298"/>
      <c r="DG13" s="299">
        <f>ROUND(DG11*0.9,3)</f>
        <v>0</v>
      </c>
      <c r="DH13" s="300" t="s">
        <v>141</v>
      </c>
      <c r="DJ13" s="297" t="s">
        <v>146</v>
      </c>
      <c r="DK13" s="298"/>
      <c r="DL13" s="298"/>
      <c r="DM13" s="298"/>
      <c r="DN13" s="298"/>
      <c r="DO13" s="299">
        <f>ROUND(DO11*0.9,3)</f>
        <v>0</v>
      </c>
      <c r="DP13" s="300" t="s">
        <v>141</v>
      </c>
      <c r="DR13" s="297" t="s">
        <v>146</v>
      </c>
      <c r="DS13" s="298"/>
      <c r="DT13" s="298"/>
      <c r="DU13" s="298"/>
      <c r="DV13" s="298"/>
      <c r="DW13" s="299">
        <f>ROUND(DW11*0.9,3)</f>
        <v>0</v>
      </c>
      <c r="DX13" s="300" t="s">
        <v>141</v>
      </c>
      <c r="DZ13" s="297" t="s">
        <v>146</v>
      </c>
      <c r="EA13" s="298"/>
      <c r="EB13" s="298"/>
      <c r="EC13" s="298"/>
      <c r="ED13" s="298"/>
      <c r="EE13" s="299">
        <f>ROUND(EE11*0.9,3)</f>
        <v>0</v>
      </c>
      <c r="EF13" s="300" t="s">
        <v>141</v>
      </c>
      <c r="EG13" s="26"/>
      <c r="EH13" s="297" t="s">
        <v>146</v>
      </c>
      <c r="EI13" s="298"/>
      <c r="EJ13" s="298"/>
      <c r="EK13" s="298"/>
      <c r="EL13" s="298"/>
      <c r="EM13" s="299">
        <f>ROUND(EM11*0.9,3)</f>
        <v>0</v>
      </c>
      <c r="EN13" s="300" t="s">
        <v>141</v>
      </c>
      <c r="EO13" s="26"/>
      <c r="EP13" s="297" t="s">
        <v>146</v>
      </c>
      <c r="EQ13" s="298"/>
      <c r="ER13" s="298"/>
      <c r="ES13" s="298"/>
      <c r="ET13" s="298"/>
      <c r="EU13" s="299">
        <f>ROUND(EU11*0.9,3)</f>
        <v>0</v>
      </c>
      <c r="EV13" s="300" t="s">
        <v>141</v>
      </c>
      <c r="EW13" s="26"/>
      <c r="EX13" s="297" t="s">
        <v>146</v>
      </c>
      <c r="EY13" s="298"/>
      <c r="EZ13" s="298"/>
      <c r="FA13" s="298"/>
      <c r="FB13" s="298"/>
      <c r="FC13" s="299">
        <f>ROUND(FC11*0.9,3)</f>
        <v>0</v>
      </c>
      <c r="FD13" s="300" t="s">
        <v>141</v>
      </c>
      <c r="FE13" s="26"/>
    </row>
    <row r="14" spans="1:161" ht="15.5">
      <c r="A14" s="26"/>
      <c r="B14" s="297"/>
      <c r="C14" s="298"/>
      <c r="D14" s="298"/>
      <c r="E14" s="298"/>
      <c r="F14" s="298"/>
      <c r="G14" s="298"/>
      <c r="H14" s="300"/>
      <c r="I14" s="26"/>
      <c r="J14" s="297"/>
      <c r="K14" s="298"/>
      <c r="L14" s="298"/>
      <c r="M14" s="298"/>
      <c r="N14" s="298"/>
      <c r="O14" s="298"/>
      <c r="P14" s="300"/>
      <c r="Q14" s="26"/>
      <c r="R14" s="297"/>
      <c r="S14" s="298"/>
      <c r="T14" s="298"/>
      <c r="U14" s="298"/>
      <c r="V14" s="298"/>
      <c r="W14" s="298"/>
      <c r="X14" s="300"/>
      <c r="Y14" s="26"/>
      <c r="Z14" s="297"/>
      <c r="AA14" s="298"/>
      <c r="AB14" s="298"/>
      <c r="AC14" s="298"/>
      <c r="AD14" s="298"/>
      <c r="AE14" s="298"/>
      <c r="AF14" s="300"/>
      <c r="AG14" s="26"/>
      <c r="AH14" s="297"/>
      <c r="AI14" s="298"/>
      <c r="AJ14" s="298"/>
      <c r="AK14" s="298"/>
      <c r="AL14" s="298"/>
      <c r="AM14" s="298"/>
      <c r="AN14" s="300"/>
      <c r="AO14" s="26"/>
      <c r="AP14" s="297"/>
      <c r="AQ14" s="298"/>
      <c r="AR14" s="298"/>
      <c r="AS14" s="298"/>
      <c r="AT14" s="298"/>
      <c r="AU14" s="298"/>
      <c r="AV14" s="300"/>
      <c r="AW14" s="26"/>
      <c r="AX14" s="297"/>
      <c r="AY14" s="298"/>
      <c r="AZ14" s="298"/>
      <c r="BA14" s="298"/>
      <c r="BB14" s="298"/>
      <c r="BC14" s="298"/>
      <c r="BD14" s="300"/>
      <c r="BE14" s="26"/>
      <c r="BF14" s="297"/>
      <c r="BG14" s="298"/>
      <c r="BH14" s="298"/>
      <c r="BI14" s="298"/>
      <c r="BJ14" s="298"/>
      <c r="BK14" s="298"/>
      <c r="BL14" s="300"/>
      <c r="BM14" s="26"/>
      <c r="BN14" s="297"/>
      <c r="BO14" s="298"/>
      <c r="BP14" s="298"/>
      <c r="BQ14" s="298"/>
      <c r="BR14" s="298"/>
      <c r="BS14" s="298"/>
      <c r="BT14" s="300"/>
      <c r="BU14" s="26"/>
      <c r="BV14" s="297"/>
      <c r="BW14" s="298"/>
      <c r="BX14" s="298"/>
      <c r="BY14" s="298"/>
      <c r="BZ14" s="298"/>
      <c r="CA14" s="298"/>
      <c r="CB14" s="300"/>
      <c r="CC14" s="26"/>
      <c r="CD14" s="297"/>
      <c r="CE14" s="298"/>
      <c r="CF14" s="298"/>
      <c r="CG14" s="298"/>
      <c r="CH14" s="298"/>
      <c r="CI14" s="298"/>
      <c r="CJ14" s="300"/>
      <c r="CL14" s="297"/>
      <c r="CM14" s="298"/>
      <c r="CN14" s="298"/>
      <c r="CO14" s="298"/>
      <c r="CP14" s="298"/>
      <c r="CQ14" s="298"/>
      <c r="CR14" s="300"/>
      <c r="CT14" s="297"/>
      <c r="CU14" s="298"/>
      <c r="CV14" s="298"/>
      <c r="CW14" s="298"/>
      <c r="CX14" s="298"/>
      <c r="CY14" s="298"/>
      <c r="CZ14" s="300"/>
      <c r="DB14" s="297"/>
      <c r="DC14" s="298"/>
      <c r="DD14" s="298"/>
      <c r="DE14" s="298"/>
      <c r="DF14" s="298"/>
      <c r="DG14" s="298"/>
      <c r="DH14" s="300"/>
      <c r="DJ14" s="297"/>
      <c r="DK14" s="298"/>
      <c r="DL14" s="298"/>
      <c r="DM14" s="298"/>
      <c r="DN14" s="298"/>
      <c r="DO14" s="298"/>
      <c r="DP14" s="300"/>
      <c r="DR14" s="297"/>
      <c r="DS14" s="298"/>
      <c r="DT14" s="298"/>
      <c r="DU14" s="298"/>
      <c r="DV14" s="298"/>
      <c r="DW14" s="298"/>
      <c r="DX14" s="300"/>
      <c r="DZ14" s="297"/>
      <c r="EA14" s="298"/>
      <c r="EB14" s="298"/>
      <c r="EC14" s="298"/>
      <c r="ED14" s="298"/>
      <c r="EE14" s="298"/>
      <c r="EF14" s="300"/>
      <c r="EG14" s="26"/>
      <c r="EH14" s="297"/>
      <c r="EI14" s="298"/>
      <c r="EJ14" s="298"/>
      <c r="EK14" s="298"/>
      <c r="EL14" s="298"/>
      <c r="EM14" s="298"/>
      <c r="EN14" s="300"/>
      <c r="EO14" s="26"/>
      <c r="EP14" s="297"/>
      <c r="EQ14" s="298"/>
      <c r="ER14" s="298"/>
      <c r="ES14" s="298"/>
      <c r="ET14" s="298"/>
      <c r="EU14" s="298"/>
      <c r="EV14" s="300"/>
      <c r="EW14" s="26"/>
      <c r="EX14" s="297"/>
      <c r="EY14" s="298"/>
      <c r="EZ14" s="298"/>
      <c r="FA14" s="298"/>
      <c r="FB14" s="298"/>
      <c r="FC14" s="298"/>
      <c r="FD14" s="300"/>
      <c r="FE14" s="26"/>
    </row>
    <row r="15" spans="1:161" ht="15.5">
      <c r="A15" s="26"/>
      <c r="B15" s="297" t="str">
        <f>CONCATENATE("# of birds outside ",FIXED(G12,0)," and ",FIXED(G13,0)," g")</f>
        <v># of birds outside 0 and 0 g</v>
      </c>
      <c r="C15" s="298"/>
      <c r="D15" s="298"/>
      <c r="E15" s="298"/>
      <c r="F15" s="298"/>
      <c r="G15" s="299">
        <f>COUNTIF(D35:D334,"High")+COUNTIF(D35:D334,"Low")</f>
        <v>0</v>
      </c>
      <c r="H15" s="300"/>
      <c r="I15" s="26"/>
      <c r="J15" s="297" t="str">
        <f>CONCATENATE("# of birds outside ",FIXED(O12,0)," and ",FIXED(O13,0)," g")</f>
        <v># of birds outside 0 and 0 g</v>
      </c>
      <c r="K15" s="298"/>
      <c r="L15" s="298"/>
      <c r="M15" s="298"/>
      <c r="N15" s="298"/>
      <c r="O15" s="299">
        <f>COUNTIF(L35:L334,"High")+COUNTIF(L35:L334,"Low")</f>
        <v>0</v>
      </c>
      <c r="P15" s="300"/>
      <c r="Q15" s="26"/>
      <c r="R15" s="297" t="str">
        <f>CONCATENATE("# of birds outside ",FIXED(W12,0)," and ",FIXED(W13,0)," g")</f>
        <v># of birds outside 0 and 0 g</v>
      </c>
      <c r="S15" s="298"/>
      <c r="T15" s="298"/>
      <c r="U15" s="298"/>
      <c r="V15" s="298"/>
      <c r="W15" s="299">
        <f>COUNTIF(T35:T334,"High")+COUNTIF(T35:T334,"Low")</f>
        <v>0</v>
      </c>
      <c r="X15" s="300"/>
      <c r="Y15" s="26"/>
      <c r="Z15" s="297" t="str">
        <f>CONCATENATE("# of birds outside ",FIXED(AE12,0)," and ",FIXED(AE13,0)," g")</f>
        <v># of birds outside 0 and 0 g</v>
      </c>
      <c r="AA15" s="298"/>
      <c r="AB15" s="298"/>
      <c r="AC15" s="298"/>
      <c r="AD15" s="298"/>
      <c r="AE15" s="299">
        <f>COUNTIF(AB35:AB334,"High")+COUNTIF(AB35:AB334,"Low")</f>
        <v>0</v>
      </c>
      <c r="AF15" s="300"/>
      <c r="AG15" s="26"/>
      <c r="AH15" s="297" t="str">
        <f>CONCATENATE("# of birds outside ",FIXED(AM12,0)," and ",FIXED(AM13,0)," g")</f>
        <v># of birds outside 0 and 0 g</v>
      </c>
      <c r="AI15" s="298"/>
      <c r="AJ15" s="298"/>
      <c r="AK15" s="298"/>
      <c r="AL15" s="298"/>
      <c r="AM15" s="299">
        <f>COUNTIF(AJ35:AJ334,"High")+COUNTIF(AJ35:AJ334,"Low")</f>
        <v>0</v>
      </c>
      <c r="AN15" s="300"/>
      <c r="AO15" s="26"/>
      <c r="AP15" s="297" t="str">
        <f>CONCATENATE("# of birds outside ",FIXED(AU12,0)," and ",FIXED(AU13,0)," g")</f>
        <v># of birds outside 0 and 0 g</v>
      </c>
      <c r="AQ15" s="298"/>
      <c r="AR15" s="298"/>
      <c r="AS15" s="298"/>
      <c r="AT15" s="298"/>
      <c r="AU15" s="299">
        <f>COUNTIF(AR35:AR334,"High")+COUNTIF(AR35:AR334,"Low")</f>
        <v>0</v>
      </c>
      <c r="AV15" s="300"/>
      <c r="AW15" s="26"/>
      <c r="AX15" s="297" t="str">
        <f>CONCATENATE("# of birds outside ",FIXED(BC12,0)," and ",FIXED(BC13,0)," g")</f>
        <v># of birds outside 0 and 0 g</v>
      </c>
      <c r="AY15" s="298"/>
      <c r="AZ15" s="298"/>
      <c r="BA15" s="298"/>
      <c r="BB15" s="298"/>
      <c r="BC15" s="299">
        <f>COUNTIF(AZ35:AZ334,"High")+COUNTIF(AZ35:AZ334,"Low")</f>
        <v>0</v>
      </c>
      <c r="BD15" s="300"/>
      <c r="BE15" s="26"/>
      <c r="BF15" s="297" t="str">
        <f>CONCATENATE("# of birds outside ",FIXED(BK12,0)," and ",FIXED(BK13,0)," g")</f>
        <v># of birds outside 0 and 0 g</v>
      </c>
      <c r="BG15" s="298"/>
      <c r="BH15" s="298"/>
      <c r="BI15" s="298"/>
      <c r="BJ15" s="298"/>
      <c r="BK15" s="299">
        <f>COUNTIF(BH35:BH334,"High")+COUNTIF(BH35:BH334,"Low")</f>
        <v>0</v>
      </c>
      <c r="BL15" s="300"/>
      <c r="BM15" s="26"/>
      <c r="BN15" s="297" t="str">
        <f>CONCATENATE("# of birds outside ",FIXED(BS12,0)," and ",FIXED(BS13,0)," g")</f>
        <v># of birds outside 0 and 0 g</v>
      </c>
      <c r="BO15" s="298"/>
      <c r="BP15" s="298"/>
      <c r="BQ15" s="298"/>
      <c r="BR15" s="298"/>
      <c r="BS15" s="299">
        <f>COUNTIF(BP35:BP334,"High")+COUNTIF(BP35:BP334,"Low")</f>
        <v>0</v>
      </c>
      <c r="BT15" s="300"/>
      <c r="BU15" s="26"/>
      <c r="BV15" s="297" t="str">
        <f>CONCATENATE("# of birds outside ",FIXED(CA12,0)," and ",FIXED(CA13,0)," g")</f>
        <v># of birds outside 0 and 0 g</v>
      </c>
      <c r="BW15" s="298"/>
      <c r="BX15" s="298"/>
      <c r="BY15" s="298"/>
      <c r="BZ15" s="298"/>
      <c r="CA15" s="299">
        <f>COUNTIF(BX35:BX334,"High")+COUNTIF(BX35:BX334,"Low")</f>
        <v>0</v>
      </c>
      <c r="CB15" s="300"/>
      <c r="CC15" s="26"/>
      <c r="CD15" s="297" t="str">
        <f>CONCATENATE("# of birds outside ",FIXED(CI12,0)," and ",FIXED(CI13,0)," g")</f>
        <v># of birds outside 0 and 0 g</v>
      </c>
      <c r="CE15" s="298"/>
      <c r="CF15" s="298"/>
      <c r="CG15" s="298"/>
      <c r="CH15" s="298"/>
      <c r="CI15" s="299">
        <f>COUNTIF(CF35:CF334,"High")+COUNTIF(CF35:CF334,"Low")</f>
        <v>0</v>
      </c>
      <c r="CJ15" s="300"/>
      <c r="CL15" s="297" t="str">
        <f>CONCATENATE("# of birds outside ",FIXED(CQ12,0)," and ",FIXED(CQ13,0)," g")</f>
        <v># of birds outside 0 and 0 g</v>
      </c>
      <c r="CM15" s="298"/>
      <c r="CN15" s="298"/>
      <c r="CO15" s="298"/>
      <c r="CP15" s="298"/>
      <c r="CQ15" s="299">
        <f>COUNTIF(CN35:CN334,"High")+COUNTIF(CN35:CN334,"Low")</f>
        <v>0</v>
      </c>
      <c r="CR15" s="300"/>
      <c r="CT15" s="297" t="str">
        <f>CONCATENATE("# of birds outside ",FIXED(CY12,0)," and ",FIXED(CY13,0)," g")</f>
        <v># of birds outside 0 and 0 g</v>
      </c>
      <c r="CU15" s="298"/>
      <c r="CV15" s="298"/>
      <c r="CW15" s="298"/>
      <c r="CX15" s="298"/>
      <c r="CY15" s="299">
        <f>COUNTIF(CV35:CV334,"High")+COUNTIF(CV35:CV334,"Low")</f>
        <v>0</v>
      </c>
      <c r="CZ15" s="300"/>
      <c r="DB15" s="297" t="str">
        <f>CONCATENATE("# of birds outside ",FIXED(DG12,0)," and ",FIXED(DG13,0)," g")</f>
        <v># of birds outside 0 and 0 g</v>
      </c>
      <c r="DC15" s="298"/>
      <c r="DD15" s="298"/>
      <c r="DE15" s="298"/>
      <c r="DF15" s="298"/>
      <c r="DG15" s="299">
        <f>COUNTIF(DD35:DD334,"High")+COUNTIF(DD35:DD334,"Low")</f>
        <v>0</v>
      </c>
      <c r="DH15" s="300"/>
      <c r="DJ15" s="297" t="str">
        <f>CONCATENATE("# of birds outside ",FIXED(DO12,0)," and ",FIXED(DO13,0)," g")</f>
        <v># of birds outside 0 and 0 g</v>
      </c>
      <c r="DK15" s="298"/>
      <c r="DL15" s="298"/>
      <c r="DM15" s="298"/>
      <c r="DN15" s="298"/>
      <c r="DO15" s="299">
        <f>COUNTIF(DL35:DL334,"High")+COUNTIF(DL35:DL334,"Low")</f>
        <v>0</v>
      </c>
      <c r="DP15" s="300"/>
      <c r="DR15" s="297" t="str">
        <f>CONCATENATE("# of birds outside ",FIXED(DW12,0)," and ",FIXED(DW13,0)," g")</f>
        <v># of birds outside 0 and 0 g</v>
      </c>
      <c r="DS15" s="298"/>
      <c r="DT15" s="298"/>
      <c r="DU15" s="298"/>
      <c r="DV15" s="298"/>
      <c r="DW15" s="299">
        <f>COUNTIF(DT35:DT334,"High")+COUNTIF(DT35:DT334,"Low")</f>
        <v>0</v>
      </c>
      <c r="DX15" s="300"/>
      <c r="DZ15" s="297" t="str">
        <f>CONCATENATE("# of birds outside ",FIXED(EE12,0)," and ",FIXED(EE13,0)," g")</f>
        <v># of birds outside 0 and 0 g</v>
      </c>
      <c r="EA15" s="298"/>
      <c r="EB15" s="298"/>
      <c r="EC15" s="298"/>
      <c r="ED15" s="298"/>
      <c r="EE15" s="299">
        <f>COUNTIF(EB35:EB334,"High")+COUNTIF(EB35:EB334,"Low")</f>
        <v>0</v>
      </c>
      <c r="EF15" s="300"/>
      <c r="EG15" s="26"/>
      <c r="EH15" s="297" t="str">
        <f>CONCATENATE("# of birds outside ",FIXED(EM12,0)," and ",FIXED(EM13,0)," g")</f>
        <v># of birds outside 0 and 0 g</v>
      </c>
      <c r="EI15" s="298"/>
      <c r="EJ15" s="298"/>
      <c r="EK15" s="298"/>
      <c r="EL15" s="298"/>
      <c r="EM15" s="299">
        <f>COUNTIF(EJ35:EJ334,"High")+COUNTIF(EJ35:EJ334,"Low")</f>
        <v>0</v>
      </c>
      <c r="EN15" s="300"/>
      <c r="EO15" s="26"/>
      <c r="EP15" s="297" t="str">
        <f>CONCATENATE("# of birds outside ",FIXED(EU12,0)," and ",FIXED(EU13,0)," g")</f>
        <v># of birds outside 0 and 0 g</v>
      </c>
      <c r="EQ15" s="298"/>
      <c r="ER15" s="298"/>
      <c r="ES15" s="298"/>
      <c r="ET15" s="298"/>
      <c r="EU15" s="299">
        <f>COUNTIF(ER35:ER334,"High")+COUNTIF(ER35:ER334,"Low")</f>
        <v>0</v>
      </c>
      <c r="EV15" s="300"/>
      <c r="EW15" s="26"/>
      <c r="EX15" s="297" t="str">
        <f>CONCATENATE("# of birds outside ",FIXED(FC12,0)," and ",FIXED(FC13,0)," g")</f>
        <v># of birds outside 0 and 0 g</v>
      </c>
      <c r="EY15" s="298"/>
      <c r="EZ15" s="298"/>
      <c r="FA15" s="298"/>
      <c r="FB15" s="298"/>
      <c r="FC15" s="299">
        <f>COUNTIF(EZ35:EZ334,"High")+COUNTIF(EZ35:EZ334,"Low")</f>
        <v>0</v>
      </c>
      <c r="FD15" s="300"/>
      <c r="FE15" s="26"/>
    </row>
    <row r="16" spans="1:161" ht="15.5">
      <c r="A16" s="26"/>
      <c r="B16" s="42" t="str">
        <f>CONCATENATE("Uniformity = ([",G9,"-",G15,"]/",G9,") x 100 = ")</f>
        <v xml:space="preserve">Uniformity = ([0-0]/0) x 100 = </v>
      </c>
      <c r="C16" s="39"/>
      <c r="D16" s="39"/>
      <c r="E16" s="39"/>
      <c r="F16" s="39"/>
      <c r="G16" s="39">
        <f>IFERROR(ROUND(((G9-G15)/G9)*100,0), 0)</f>
        <v>0</v>
      </c>
      <c r="H16" s="41" t="s">
        <v>43</v>
      </c>
      <c r="I16" s="26"/>
      <c r="J16" s="42" t="str">
        <f>CONCATENATE("Uniformity = ([",O9,"-",O15,"]/",O9,") x 100 = ")</f>
        <v xml:space="preserve">Uniformity = ([0-0]/0) x 100 = </v>
      </c>
      <c r="K16" s="39"/>
      <c r="L16" s="39"/>
      <c r="M16" s="39"/>
      <c r="N16" s="39"/>
      <c r="O16" s="39">
        <f>IFERROR(ROUND(((O9-O15)/O9)*100,0), 0)</f>
        <v>0</v>
      </c>
      <c r="P16" s="41" t="s">
        <v>43</v>
      </c>
      <c r="Q16" s="26"/>
      <c r="R16" s="42" t="str">
        <f>CONCATENATE("Uniformity = ([",W9,"-",W15,"]/",W9,") x 100 = ")</f>
        <v xml:space="preserve">Uniformity = ([0-0]/0) x 100 = </v>
      </c>
      <c r="S16" s="39"/>
      <c r="T16" s="39"/>
      <c r="U16" s="39"/>
      <c r="V16" s="39"/>
      <c r="W16" s="39">
        <f>IFERROR(ROUND(((W9-W15)/W9)*100,0), 0)</f>
        <v>0</v>
      </c>
      <c r="X16" s="41" t="s">
        <v>43</v>
      </c>
      <c r="Y16" s="26"/>
      <c r="Z16" s="42" t="str">
        <f>CONCATENATE("Uniformity = ([",AE9,"-",AE15,"]/",AE9,") x 100 = ")</f>
        <v xml:space="preserve">Uniformity = ([0-0]/0) x 100 = </v>
      </c>
      <c r="AA16" s="39"/>
      <c r="AB16" s="39"/>
      <c r="AC16" s="39"/>
      <c r="AD16" s="39"/>
      <c r="AE16" s="39">
        <f>IFERROR(ROUND(((AE9-AE15)/AE9)*100,0), 0)</f>
        <v>0</v>
      </c>
      <c r="AF16" s="41" t="s">
        <v>43</v>
      </c>
      <c r="AG16" s="26"/>
      <c r="AH16" s="42" t="str">
        <f>CONCATENATE("Uniformity = ([",AM9,"-",AM15,"]/",AM9,") x 100 = ")</f>
        <v xml:space="preserve">Uniformity = ([0-0]/0) x 100 = </v>
      </c>
      <c r="AI16" s="39"/>
      <c r="AJ16" s="39"/>
      <c r="AK16" s="39"/>
      <c r="AL16" s="39"/>
      <c r="AM16" s="39">
        <f>IFERROR(ROUND(((AM9-AM15)/AM9)*100,0), 0)</f>
        <v>0</v>
      </c>
      <c r="AN16" s="41" t="s">
        <v>43</v>
      </c>
      <c r="AO16" s="26"/>
      <c r="AP16" s="42" t="str">
        <f>CONCATENATE("Uniformity = ([",AU9,"-",AU15,"]/",AU9,") x 100 = ")</f>
        <v xml:space="preserve">Uniformity = ([0-0]/0) x 100 = </v>
      </c>
      <c r="AQ16" s="39"/>
      <c r="AR16" s="39"/>
      <c r="AS16" s="39"/>
      <c r="AT16" s="39"/>
      <c r="AU16" s="39">
        <f>IFERROR(ROUND(((AU9-AU15)/AU9)*100,0), 0)</f>
        <v>0</v>
      </c>
      <c r="AV16" s="41" t="s">
        <v>43</v>
      </c>
      <c r="AW16" s="26"/>
      <c r="AX16" s="42" t="str">
        <f>CONCATENATE("Uniformity = ([",BC9,"-",BC15,"]/",BC9,") x 100 = ")</f>
        <v xml:space="preserve">Uniformity = ([0-0]/0) x 100 = </v>
      </c>
      <c r="AY16" s="39"/>
      <c r="AZ16" s="39"/>
      <c r="BA16" s="39"/>
      <c r="BB16" s="39"/>
      <c r="BC16" s="39">
        <f>IFERROR(ROUND(((BC9-BC15)/BC9)*100,0), 0)</f>
        <v>0</v>
      </c>
      <c r="BD16" s="41" t="s">
        <v>43</v>
      </c>
      <c r="BE16" s="26"/>
      <c r="BF16" s="42" t="str">
        <f>CONCATENATE("Uniformity = ([",BK9,"-",BK15,"]/",BK9,") x 100 = ")</f>
        <v xml:space="preserve">Uniformity = ([0-0]/0) x 100 = </v>
      </c>
      <c r="BG16" s="39"/>
      <c r="BH16" s="39"/>
      <c r="BI16" s="39"/>
      <c r="BJ16" s="39"/>
      <c r="BK16" s="39">
        <f>IFERROR(ROUND(((BK9-BK15)/BK9)*100,0), 0)</f>
        <v>0</v>
      </c>
      <c r="BL16" s="41" t="s">
        <v>43</v>
      </c>
      <c r="BM16" s="26"/>
      <c r="BN16" s="42" t="str">
        <f>CONCATENATE("Uniformity = ([",BS9,"-",BS15,"]/",BS9,") x 100 = ")</f>
        <v xml:space="preserve">Uniformity = ([0-0]/0) x 100 = </v>
      </c>
      <c r="BO16" s="39"/>
      <c r="BP16" s="39"/>
      <c r="BQ16" s="39"/>
      <c r="BR16" s="39"/>
      <c r="BS16" s="39">
        <f>IFERROR(ROUND(((BS9-BS15)/BS9)*100,0), 0)</f>
        <v>0</v>
      </c>
      <c r="BT16" s="41" t="s">
        <v>43</v>
      </c>
      <c r="BU16" s="26"/>
      <c r="BV16" s="42" t="str">
        <f>CONCATENATE("Uniformity = ([",CA9,"-",CA15,"]/",CA9,") x 100 = ")</f>
        <v xml:space="preserve">Uniformity = ([0-0]/0) x 100 = </v>
      </c>
      <c r="BW16" s="39"/>
      <c r="BX16" s="39"/>
      <c r="BY16" s="39"/>
      <c r="BZ16" s="39"/>
      <c r="CA16" s="39">
        <f>IFERROR(ROUND(((CA9-CA15)/CA9)*100,0), 0)</f>
        <v>0</v>
      </c>
      <c r="CB16" s="41" t="s">
        <v>43</v>
      </c>
      <c r="CC16" s="26"/>
      <c r="CD16" s="42" t="str">
        <f>CONCATENATE("Uniformity = ([",CI9,"-",CI15,"]/",CI9,") x 100 = ")</f>
        <v xml:space="preserve">Uniformity = ([0-0]/0) x 100 = </v>
      </c>
      <c r="CE16" s="39"/>
      <c r="CF16" s="39"/>
      <c r="CG16" s="39"/>
      <c r="CH16" s="39"/>
      <c r="CI16" s="39">
        <f>IFERROR(ROUND(((CI9-CI15)/CI9)*100,0), 0)</f>
        <v>0</v>
      </c>
      <c r="CJ16" s="41" t="s">
        <v>43</v>
      </c>
      <c r="CL16" s="42" t="str">
        <f>CONCATENATE("Uniformity = ([",CQ9,"-",CQ15,"]/",CQ9,") x 100 = ")</f>
        <v xml:space="preserve">Uniformity = ([0-0]/0) x 100 = </v>
      </c>
      <c r="CM16" s="39"/>
      <c r="CN16" s="39"/>
      <c r="CO16" s="39"/>
      <c r="CP16" s="39"/>
      <c r="CQ16" s="39">
        <f>IFERROR(ROUND(((CQ9-CQ15)/CQ9)*100,0), 0)</f>
        <v>0</v>
      </c>
      <c r="CR16" s="41" t="s">
        <v>43</v>
      </c>
      <c r="CT16" s="42" t="str">
        <f>CONCATENATE("Uniformity = ([",CY9,"-",CY15,"]/",CY9,") x 100 = ")</f>
        <v xml:space="preserve">Uniformity = ([0-0]/0) x 100 = </v>
      </c>
      <c r="CU16" s="39"/>
      <c r="CV16" s="39"/>
      <c r="CW16" s="39"/>
      <c r="CX16" s="39"/>
      <c r="CY16" s="39">
        <f>IFERROR(ROUND(((CY9-CY15)/CY9)*100,0), 0)</f>
        <v>0</v>
      </c>
      <c r="CZ16" s="41" t="s">
        <v>43</v>
      </c>
      <c r="DB16" s="42" t="str">
        <f>CONCATENATE("Uniformity = ([",DG9,"-",DG15,"]/",DG9,") x 100 = ")</f>
        <v xml:space="preserve">Uniformity = ([0-0]/0) x 100 = </v>
      </c>
      <c r="DC16" s="39"/>
      <c r="DD16" s="39"/>
      <c r="DE16" s="39"/>
      <c r="DF16" s="39"/>
      <c r="DG16" s="39">
        <f>IFERROR(ROUND(((DG9-DG15)/DG9)*100,0), 0)</f>
        <v>0</v>
      </c>
      <c r="DH16" s="41" t="s">
        <v>43</v>
      </c>
      <c r="DJ16" s="42" t="str">
        <f>CONCATENATE("Uniformity = ([",DO9,"-",DO15,"]/",DO9,") x 100 = ")</f>
        <v xml:space="preserve">Uniformity = ([0-0]/0) x 100 = </v>
      </c>
      <c r="DK16" s="39"/>
      <c r="DL16" s="39"/>
      <c r="DM16" s="39"/>
      <c r="DN16" s="39"/>
      <c r="DO16" s="39">
        <f>IFERROR(ROUND(((DO9-DO15)/DO9)*100,0), 0)</f>
        <v>0</v>
      </c>
      <c r="DP16" s="41" t="s">
        <v>43</v>
      </c>
      <c r="DR16" s="42" t="str">
        <f>CONCATENATE("Uniformity = ([",DW9,"-",DW15,"]/",DW9,") x 100 = ")</f>
        <v xml:space="preserve">Uniformity = ([0-0]/0) x 100 = </v>
      </c>
      <c r="DS16" s="39"/>
      <c r="DT16" s="39"/>
      <c r="DU16" s="39"/>
      <c r="DV16" s="39"/>
      <c r="DW16" s="39">
        <f>IFERROR(ROUND(((DW9-DW15)/DW9)*100,0), 0)</f>
        <v>0</v>
      </c>
      <c r="DX16" s="41" t="s">
        <v>43</v>
      </c>
      <c r="DZ16" s="42" t="str">
        <f>CONCATENATE("Uniformity = ([",EE9,"-",EE15,"]/",EE9,") x 100 = ")</f>
        <v xml:space="preserve">Uniformity = ([0-0]/0) x 100 = </v>
      </c>
      <c r="EA16" s="39"/>
      <c r="EB16" s="39"/>
      <c r="EC16" s="39"/>
      <c r="ED16" s="39"/>
      <c r="EE16" s="39">
        <f>IFERROR(ROUND(((EE9-EE15)/EE9)*100,0), 0)</f>
        <v>0</v>
      </c>
      <c r="EF16" s="41" t="s">
        <v>43</v>
      </c>
      <c r="EG16" s="26"/>
      <c r="EH16" s="42" t="str">
        <f>CONCATENATE("Uniformity = ([",EM9,"-",EM15,"]/",EM9,") x 100 = ")</f>
        <v xml:space="preserve">Uniformity = ([0-0]/0) x 100 = </v>
      </c>
      <c r="EI16" s="39"/>
      <c r="EJ16" s="39"/>
      <c r="EK16" s="39"/>
      <c r="EL16" s="39"/>
      <c r="EM16" s="39">
        <f>IFERROR(ROUND(((EM9-EM15)/EM9)*100,0), 0)</f>
        <v>0</v>
      </c>
      <c r="EN16" s="41" t="s">
        <v>43</v>
      </c>
      <c r="EO16" s="26"/>
      <c r="EP16" s="42" t="str">
        <f>CONCATENATE("Uniformity = ([",EU9,"-",EU15,"]/",EU9,") x 100 = ")</f>
        <v xml:space="preserve">Uniformity = ([0-0]/0) x 100 = </v>
      </c>
      <c r="EQ16" s="39"/>
      <c r="ER16" s="39"/>
      <c r="ES16" s="39"/>
      <c r="ET16" s="39"/>
      <c r="EU16" s="39">
        <f>IFERROR(ROUND(((EU9-EU15)/EU9)*100,0), 0)</f>
        <v>0</v>
      </c>
      <c r="EV16" s="41" t="s">
        <v>43</v>
      </c>
      <c r="EW16" s="26"/>
      <c r="EX16" s="42" t="str">
        <f>CONCATENATE("Uniformity = ([",FC9,"-",FC15,"]/",FC9,") x 100 = ")</f>
        <v xml:space="preserve">Uniformity = ([0-0]/0) x 100 = </v>
      </c>
      <c r="EY16" s="39"/>
      <c r="EZ16" s="39"/>
      <c r="FA16" s="39"/>
      <c r="FB16" s="39"/>
      <c r="FC16" s="39">
        <f>IFERROR(ROUND(((FC9-FC15)/FC9)*100,0), 0)</f>
        <v>0</v>
      </c>
      <c r="FD16" s="41" t="s">
        <v>43</v>
      </c>
      <c r="FE16" s="26"/>
    </row>
    <row r="17" spans="1:161" ht="16" thickBot="1">
      <c r="A17" s="26"/>
      <c r="B17" s="43" t="str">
        <f>IFERROR(CONCATENATE("CV = (",TEXT(C23, "#.##"),"/",TEXT(G11,"#"),") x 100 = "), "CV%")</f>
        <v>CV%</v>
      </c>
      <c r="C17" s="44"/>
      <c r="D17" s="44"/>
      <c r="E17" s="44"/>
      <c r="F17" s="44"/>
      <c r="G17" s="45">
        <f>IFERROR((C23/G11)*100, 0)</f>
        <v>0</v>
      </c>
      <c r="H17" s="46" t="s">
        <v>43</v>
      </c>
      <c r="I17" s="36"/>
      <c r="J17" s="43" t="str">
        <f>IFERROR(CONCATENATE("CV = (",TEXT(K23, "#.##"),"/",TEXT(O11,"#"),") x 100 = "), "CV%")</f>
        <v>CV%</v>
      </c>
      <c r="K17" s="44"/>
      <c r="L17" s="44"/>
      <c r="M17" s="44"/>
      <c r="N17" s="44"/>
      <c r="O17" s="45">
        <f>IFERROR((K23/O11)*100, 0)</f>
        <v>0</v>
      </c>
      <c r="P17" s="46" t="s">
        <v>43</v>
      </c>
      <c r="Q17" s="36"/>
      <c r="R17" s="43" t="str">
        <f>IFERROR(CONCATENATE("CV = (",TEXT(S23, "#.##"),"/",TEXT(W11,"#"),") x 100 = "), "CV%")</f>
        <v>CV%</v>
      </c>
      <c r="S17" s="44"/>
      <c r="T17" s="44"/>
      <c r="U17" s="44"/>
      <c r="V17" s="44"/>
      <c r="W17" s="45">
        <f>IFERROR((S23/W11)*100, 0)</f>
        <v>0</v>
      </c>
      <c r="X17" s="46" t="s">
        <v>43</v>
      </c>
      <c r="Y17" s="36"/>
      <c r="Z17" s="43" t="str">
        <f>IFERROR(CONCATENATE("CV = (",TEXT(AA23, "#.##"),"/",TEXT(AE11,"#"),") x 100 = "), "CV%")</f>
        <v>CV%</v>
      </c>
      <c r="AA17" s="44"/>
      <c r="AB17" s="44"/>
      <c r="AC17" s="44"/>
      <c r="AD17" s="44"/>
      <c r="AE17" s="45">
        <f>IFERROR((AA23/AE11)*100, 0)</f>
        <v>0</v>
      </c>
      <c r="AF17" s="46" t="s">
        <v>43</v>
      </c>
      <c r="AG17" s="36"/>
      <c r="AH17" s="43" t="str">
        <f>IFERROR(CONCATENATE("CV = (",TEXT(AI23, "#.##"),"/",TEXT(AM11,"#"),") x 100 = "), "CV%")</f>
        <v>CV%</v>
      </c>
      <c r="AI17" s="44"/>
      <c r="AJ17" s="44"/>
      <c r="AK17" s="44"/>
      <c r="AL17" s="44"/>
      <c r="AM17" s="45">
        <f>IFERROR((AI23/AM11)*100, 0)</f>
        <v>0</v>
      </c>
      <c r="AN17" s="46" t="s">
        <v>43</v>
      </c>
      <c r="AO17" s="36"/>
      <c r="AP17" s="43" t="str">
        <f>IFERROR(CONCATENATE("CV = (",TEXT(AQ23, "#.##"),"/",TEXT(AU11,"#"),") x 100 = "), "CV%")</f>
        <v>CV%</v>
      </c>
      <c r="AQ17" s="44"/>
      <c r="AR17" s="44"/>
      <c r="AS17" s="44"/>
      <c r="AT17" s="44"/>
      <c r="AU17" s="45">
        <f>IFERROR((AQ23/AU11)*100, 0)</f>
        <v>0</v>
      </c>
      <c r="AV17" s="46" t="s">
        <v>43</v>
      </c>
      <c r="AW17" s="36"/>
      <c r="AX17" s="43" t="str">
        <f>IFERROR(CONCATENATE("CV = (",TEXT(AY23, "#.##"),"/",TEXT(BC11,"#"),") x 100 = "), "CV%")</f>
        <v>CV%</v>
      </c>
      <c r="AY17" s="44"/>
      <c r="AZ17" s="44"/>
      <c r="BA17" s="44"/>
      <c r="BB17" s="44"/>
      <c r="BC17" s="45">
        <f>IFERROR((AY23/BC11)*100, 0)</f>
        <v>0</v>
      </c>
      <c r="BD17" s="46" t="s">
        <v>43</v>
      </c>
      <c r="BE17" s="36"/>
      <c r="BF17" s="43" t="str">
        <f>IFERROR(CONCATENATE("CV = (",TEXT(BG23, "#.##"),"/",TEXT(BK11,"#"),") x 100 = "), "CV%")</f>
        <v>CV%</v>
      </c>
      <c r="BG17" s="44"/>
      <c r="BH17" s="44"/>
      <c r="BI17" s="44"/>
      <c r="BJ17" s="44"/>
      <c r="BK17" s="45">
        <f>IFERROR((BG23/BK11)*100, 0)</f>
        <v>0</v>
      </c>
      <c r="BL17" s="46" t="s">
        <v>43</v>
      </c>
      <c r="BM17" s="36"/>
      <c r="BN17" s="43" t="str">
        <f>IFERROR(CONCATENATE("CV = (",TEXT(BO23, "#.##"),"/",TEXT(BS11,"#"),") x 100 = "), "CV%")</f>
        <v>CV%</v>
      </c>
      <c r="BO17" s="44"/>
      <c r="BP17" s="44"/>
      <c r="BQ17" s="44"/>
      <c r="BR17" s="44"/>
      <c r="BS17" s="45">
        <f>IFERROR((BO23/BS11)*100, 0)</f>
        <v>0</v>
      </c>
      <c r="BT17" s="46" t="s">
        <v>43</v>
      </c>
      <c r="BU17" s="36"/>
      <c r="BV17" s="43" t="str">
        <f>IFERROR(CONCATENATE("CV = (",TEXT(BW23, "#.##"),"/",TEXT(CA11,"#"),") x 100 = "), "CV%")</f>
        <v>CV%</v>
      </c>
      <c r="BW17" s="44"/>
      <c r="BX17" s="44"/>
      <c r="BY17" s="44"/>
      <c r="BZ17" s="44"/>
      <c r="CA17" s="45">
        <f>IFERROR((BW23/CA11)*100, 0)</f>
        <v>0</v>
      </c>
      <c r="CB17" s="46" t="s">
        <v>43</v>
      </c>
      <c r="CC17" s="36"/>
      <c r="CD17" s="43" t="str">
        <f>IFERROR(CONCATENATE("CV = (",TEXT(CE23, "#.##"),"/",TEXT(CI11,"#"),") x 100 = "), "CV%")</f>
        <v>CV%</v>
      </c>
      <c r="CE17" s="44"/>
      <c r="CF17" s="44"/>
      <c r="CG17" s="44"/>
      <c r="CH17" s="44"/>
      <c r="CI17" s="45">
        <f>IFERROR((CE23/CI11)*100, 0)</f>
        <v>0</v>
      </c>
      <c r="CJ17" s="46" t="s">
        <v>43</v>
      </c>
      <c r="CK17" s="36"/>
      <c r="CL17" s="43" t="str">
        <f>IFERROR(CONCATENATE("CV = (",TEXT(CM23, "#.##"),"/",TEXT(CQ11,"#"),") x 100 = "), "CV%")</f>
        <v>CV%</v>
      </c>
      <c r="CM17" s="44"/>
      <c r="CN17" s="44"/>
      <c r="CO17" s="44"/>
      <c r="CP17" s="44"/>
      <c r="CQ17" s="45">
        <f>IFERROR((CM23/CQ11)*100, 0)</f>
        <v>0</v>
      </c>
      <c r="CR17" s="46" t="s">
        <v>43</v>
      </c>
      <c r="CS17" s="36"/>
      <c r="CT17" s="43" t="str">
        <f>IFERROR(CONCATENATE("CV = (",TEXT(CU23, "#.##"),"/",TEXT(CY11,"#"),") x 100 = "), "CV%")</f>
        <v>CV%</v>
      </c>
      <c r="CU17" s="44"/>
      <c r="CV17" s="44"/>
      <c r="CW17" s="44"/>
      <c r="CX17" s="44"/>
      <c r="CY17" s="45">
        <f>IFERROR((CU23/CY11)*100, 0)</f>
        <v>0</v>
      </c>
      <c r="CZ17" s="46" t="s">
        <v>43</v>
      </c>
      <c r="DA17" s="36"/>
      <c r="DB17" s="43" t="str">
        <f>IFERROR(CONCATENATE("CV = (",TEXT(DC23, "#.##"),"/",TEXT(DG11,"#"),") x 100 = "), "CV%")</f>
        <v>CV%</v>
      </c>
      <c r="DC17" s="44"/>
      <c r="DD17" s="44"/>
      <c r="DE17" s="44"/>
      <c r="DF17" s="44"/>
      <c r="DG17" s="45">
        <f>IFERROR((DC23/DG11)*100, 0)</f>
        <v>0</v>
      </c>
      <c r="DH17" s="46" t="s">
        <v>43</v>
      </c>
      <c r="DI17" s="36"/>
      <c r="DJ17" s="43" t="str">
        <f>IFERROR(CONCATENATE("CV = (",TEXT(DK23, "#.##"),"/",TEXT(DO11,"#"),") x 100 = "), "CV%")</f>
        <v>CV%</v>
      </c>
      <c r="DK17" s="44"/>
      <c r="DL17" s="44"/>
      <c r="DM17" s="44"/>
      <c r="DN17" s="44"/>
      <c r="DO17" s="45">
        <f>IFERROR((DK23/DO11)*100, 0)</f>
        <v>0</v>
      </c>
      <c r="DP17" s="46" t="s">
        <v>43</v>
      </c>
      <c r="DQ17" s="36"/>
      <c r="DR17" s="43" t="str">
        <f>IFERROR(CONCATENATE("CV = (",TEXT(DS23, "#.##"),"/",TEXT(DW11,"#"),") x 100 = "), "CV%")</f>
        <v>CV%</v>
      </c>
      <c r="DS17" s="44"/>
      <c r="DT17" s="44"/>
      <c r="DU17" s="44"/>
      <c r="DV17" s="44"/>
      <c r="DW17" s="45">
        <f>IFERROR((DS23/DW11)*100, 0)</f>
        <v>0</v>
      </c>
      <c r="DX17" s="46" t="s">
        <v>43</v>
      </c>
      <c r="DY17" s="36"/>
      <c r="DZ17" s="43" t="str">
        <f>IFERROR(CONCATENATE("CV = (",TEXT(EA23, "#.##"),"/",TEXT(EE11,"#"),") x 100 = "), "CV%")</f>
        <v>CV%</v>
      </c>
      <c r="EA17" s="44"/>
      <c r="EB17" s="44"/>
      <c r="EC17" s="44"/>
      <c r="ED17" s="44"/>
      <c r="EE17" s="45">
        <f>IFERROR((EA23/EE11)*100, 0)</f>
        <v>0</v>
      </c>
      <c r="EF17" s="46" t="s">
        <v>43</v>
      </c>
      <c r="EG17" s="36"/>
      <c r="EH17" s="43" t="str">
        <f>IFERROR(CONCATENATE("CV = (",TEXT(EI23, "#.##"),"/",TEXT(EM11,"#"),") x 100 = "), "CV%")</f>
        <v>CV%</v>
      </c>
      <c r="EI17" s="44"/>
      <c r="EJ17" s="44"/>
      <c r="EK17" s="44"/>
      <c r="EL17" s="44"/>
      <c r="EM17" s="45">
        <f>IFERROR((EI23/EM11)*100, 0)</f>
        <v>0</v>
      </c>
      <c r="EN17" s="46" t="s">
        <v>43</v>
      </c>
      <c r="EO17" s="36"/>
      <c r="EP17" s="43" t="str">
        <f>IFERROR(CONCATENATE("CV = (",TEXT(EQ23, "#.##"),"/",TEXT(EU11,"#"),") x 100 = "), "CV%")</f>
        <v>CV%</v>
      </c>
      <c r="EQ17" s="44"/>
      <c r="ER17" s="44"/>
      <c r="ES17" s="44"/>
      <c r="ET17" s="44"/>
      <c r="EU17" s="45">
        <f>IFERROR((EQ23/EU11)*100, 0)</f>
        <v>0</v>
      </c>
      <c r="EV17" s="46" t="s">
        <v>43</v>
      </c>
      <c r="EW17" s="36"/>
      <c r="EX17" s="43" t="str">
        <f>IFERROR(CONCATENATE("CV = (",TEXT(EY23, "#.##"),"/",TEXT(FC11,"#"),") x 100 = "), "CV%")</f>
        <v>CV%</v>
      </c>
      <c r="EY17" s="44"/>
      <c r="EZ17" s="44"/>
      <c r="FA17" s="44"/>
      <c r="FB17" s="44"/>
      <c r="FC17" s="45">
        <f>IFERROR((EY23/FC11)*100, 0)</f>
        <v>0</v>
      </c>
      <c r="FD17" s="46" t="s">
        <v>43</v>
      </c>
      <c r="FE17" s="36"/>
    </row>
    <row r="18" spans="1:161" ht="14.5">
      <c r="A18" s="26"/>
      <c r="B18" s="26"/>
      <c r="C18" s="26"/>
      <c r="D18" s="26"/>
      <c r="E18" s="36"/>
      <c r="F18" s="36"/>
      <c r="G18" s="26"/>
      <c r="H18" s="26"/>
      <c r="I18" s="26"/>
      <c r="J18" s="26"/>
      <c r="K18" s="26"/>
      <c r="L18" s="26"/>
      <c r="M18" s="36"/>
      <c r="N18" s="36"/>
      <c r="O18" s="26"/>
      <c r="P18" s="26"/>
      <c r="Q18" s="26"/>
      <c r="R18" s="26"/>
      <c r="S18" s="26"/>
      <c r="T18" s="26"/>
      <c r="U18" s="36"/>
      <c r="V18" s="36"/>
      <c r="W18" s="26"/>
      <c r="X18" s="26"/>
      <c r="Y18" s="26"/>
      <c r="Z18" s="26"/>
      <c r="AA18" s="26"/>
      <c r="AB18" s="26"/>
      <c r="AC18" s="36"/>
      <c r="AD18" s="36"/>
      <c r="AE18" s="26"/>
      <c r="AF18" s="26"/>
      <c r="AG18" s="26"/>
      <c r="AH18" s="26"/>
      <c r="AI18" s="26"/>
      <c r="AJ18" s="26"/>
      <c r="AK18" s="36"/>
      <c r="AL18" s="36"/>
      <c r="AM18" s="26"/>
      <c r="AN18" s="26"/>
      <c r="AO18" s="26"/>
      <c r="AP18" s="26"/>
      <c r="AQ18" s="26"/>
      <c r="AR18" s="26"/>
      <c r="AS18" s="36"/>
      <c r="AT18" s="36"/>
      <c r="AU18" s="26"/>
      <c r="AV18" s="26"/>
      <c r="AW18" s="26"/>
      <c r="AX18" s="26"/>
      <c r="AY18" s="26"/>
      <c r="AZ18" s="26"/>
      <c r="BA18" s="36"/>
      <c r="BB18" s="36"/>
      <c r="BC18" s="26"/>
      <c r="BD18" s="26"/>
      <c r="BE18" s="26"/>
      <c r="BF18" s="26"/>
      <c r="BG18" s="26"/>
      <c r="BH18" s="26"/>
      <c r="BI18" s="36"/>
      <c r="BJ18" s="36"/>
      <c r="BK18" s="26"/>
      <c r="BL18" s="26"/>
      <c r="BM18" s="26"/>
      <c r="BN18" s="26"/>
      <c r="BO18" s="26"/>
      <c r="BP18" s="26"/>
      <c r="BQ18" s="36"/>
      <c r="BR18" s="36"/>
      <c r="BS18" s="26"/>
      <c r="BT18" s="26"/>
      <c r="BU18" s="26"/>
      <c r="BV18" s="26"/>
      <c r="BW18" s="26"/>
      <c r="BX18" s="26"/>
      <c r="BY18" s="36"/>
      <c r="BZ18" s="36"/>
      <c r="CA18" s="26"/>
      <c r="CB18" s="26"/>
      <c r="CC18" s="26"/>
      <c r="CG18" s="36"/>
      <c r="CH18" s="36"/>
      <c r="CO18" s="36"/>
      <c r="CP18" s="36"/>
      <c r="CW18" s="36"/>
      <c r="CX18" s="36"/>
      <c r="DE18" s="36"/>
      <c r="DF18" s="36"/>
      <c r="DM18" s="36"/>
      <c r="DN18" s="36"/>
      <c r="DU18" s="36"/>
      <c r="DV18" s="36"/>
      <c r="EA18" s="26"/>
      <c r="EB18" s="26"/>
      <c r="EC18" s="36"/>
      <c r="ED18" s="36"/>
      <c r="EE18" s="26"/>
      <c r="EF18" s="26"/>
      <c r="EG18" s="26"/>
      <c r="EH18" s="26"/>
      <c r="EI18" s="26"/>
      <c r="EJ18" s="26"/>
      <c r="EK18" s="36"/>
      <c r="EL18" s="36"/>
      <c r="EM18" s="26"/>
      <c r="EN18" s="26"/>
      <c r="EO18" s="26"/>
      <c r="EP18" s="26"/>
      <c r="EQ18" s="26"/>
      <c r="ER18" s="26"/>
      <c r="ES18" s="36"/>
      <c r="ET18" s="36"/>
      <c r="EU18" s="26"/>
      <c r="EV18" s="26"/>
      <c r="EW18" s="26"/>
      <c r="EX18" s="26"/>
      <c r="EY18" s="26"/>
      <c r="EZ18" s="26"/>
      <c r="FA18" s="36"/>
      <c r="FB18" s="36"/>
      <c r="FC18" s="26"/>
      <c r="FD18" s="26"/>
      <c r="FE18" s="26"/>
    </row>
    <row r="19" spans="1:161" ht="14.5">
      <c r="A19" s="26"/>
      <c r="B19" s="29" t="s">
        <v>147</v>
      </c>
      <c r="C19" s="47">
        <f>MIN(C35:C334)-0.0000001</f>
        <v>-9.9999999999999995E-8</v>
      </c>
      <c r="D19" s="47">
        <f>ROUNDDOWN(C19,1)</f>
        <v>0</v>
      </c>
      <c r="E19" s="29"/>
      <c r="F19" s="29" t="s">
        <v>148</v>
      </c>
      <c r="G19" s="29"/>
      <c r="H19" s="48"/>
      <c r="I19" s="29"/>
      <c r="J19" s="29" t="s">
        <v>147</v>
      </c>
      <c r="K19" s="47">
        <f>MIN(K35:K334)-0.0000001</f>
        <v>-9.9999999999999995E-8</v>
      </c>
      <c r="L19" s="47">
        <f>ROUNDDOWN(K19,1)</f>
        <v>0</v>
      </c>
      <c r="M19" s="29"/>
      <c r="N19" s="29" t="s">
        <v>148</v>
      </c>
      <c r="O19" s="29"/>
      <c r="P19" s="48"/>
      <c r="Q19" s="29"/>
      <c r="R19" s="29" t="s">
        <v>147</v>
      </c>
      <c r="S19" s="47">
        <f>MIN(S35:S334)-0.0000001</f>
        <v>-9.9999999999999995E-8</v>
      </c>
      <c r="T19" s="47">
        <f>ROUNDDOWN(S19,1)</f>
        <v>0</v>
      </c>
      <c r="U19" s="29"/>
      <c r="V19" s="29" t="s">
        <v>148</v>
      </c>
      <c r="W19" s="29"/>
      <c r="X19" s="48"/>
      <c r="Y19" s="29"/>
      <c r="Z19" s="29" t="s">
        <v>147</v>
      </c>
      <c r="AA19" s="47">
        <f>MIN(AA35:AA334)-0.0000001</f>
        <v>-9.9999999999999995E-8</v>
      </c>
      <c r="AB19" s="47">
        <f>ROUNDDOWN(AA19,1)</f>
        <v>0</v>
      </c>
      <c r="AC19" s="29"/>
      <c r="AD19" s="29" t="s">
        <v>148</v>
      </c>
      <c r="AE19" s="29"/>
      <c r="AF19" s="48"/>
      <c r="AG19" s="29"/>
      <c r="AH19" s="29" t="s">
        <v>147</v>
      </c>
      <c r="AI19" s="47">
        <f>MIN(AI35:AI334)-0.0000001</f>
        <v>-9.9999999999999995E-8</v>
      </c>
      <c r="AJ19" s="47">
        <f>ROUNDDOWN(AI19,1)</f>
        <v>0</v>
      </c>
      <c r="AK19" s="29"/>
      <c r="AL19" s="29" t="s">
        <v>148</v>
      </c>
      <c r="AM19" s="29"/>
      <c r="AN19" s="48"/>
      <c r="AO19" s="29"/>
      <c r="AP19" s="29" t="s">
        <v>147</v>
      </c>
      <c r="AQ19" s="47">
        <f>MIN(AQ35:AQ334)-0.0000001</f>
        <v>-9.9999999999999995E-8</v>
      </c>
      <c r="AR19" s="47">
        <f>ROUNDDOWN(AQ19,1)</f>
        <v>0</v>
      </c>
      <c r="AS19" s="29"/>
      <c r="AT19" s="29" t="s">
        <v>148</v>
      </c>
      <c r="AU19" s="29"/>
      <c r="AV19" s="48"/>
      <c r="AW19" s="29"/>
      <c r="AX19" s="29" t="s">
        <v>147</v>
      </c>
      <c r="AY19" s="47">
        <f>MIN(AY35:AY334)-0.0000001</f>
        <v>-9.9999999999999995E-8</v>
      </c>
      <c r="AZ19" s="47">
        <f>ROUNDDOWN(AY19,1)</f>
        <v>0</v>
      </c>
      <c r="BA19" s="29"/>
      <c r="BB19" s="29" t="s">
        <v>148</v>
      </c>
      <c r="BC19" s="29"/>
      <c r="BD19" s="48"/>
      <c r="BE19" s="29"/>
      <c r="BF19" s="29" t="s">
        <v>147</v>
      </c>
      <c r="BG19" s="47">
        <f>MIN(BG35:BG334)-0.0000001</f>
        <v>-9.9999999999999995E-8</v>
      </c>
      <c r="BH19" s="47">
        <f>ROUNDDOWN(BG19,1)</f>
        <v>0</v>
      </c>
      <c r="BI19" s="29"/>
      <c r="BJ19" s="29" t="s">
        <v>148</v>
      </c>
      <c r="BK19" s="29"/>
      <c r="BL19" s="48"/>
      <c r="BM19" s="29"/>
      <c r="BN19" s="29" t="s">
        <v>147</v>
      </c>
      <c r="BO19" s="47">
        <f>MIN(BO35:BO334)-0.0000001</f>
        <v>-9.9999999999999995E-8</v>
      </c>
      <c r="BP19" s="47">
        <f>ROUNDDOWN(BO19,1)</f>
        <v>0</v>
      </c>
      <c r="BQ19" s="29"/>
      <c r="BR19" s="29" t="s">
        <v>148</v>
      </c>
      <c r="BS19" s="29"/>
      <c r="BT19" s="48"/>
      <c r="BU19" s="29"/>
      <c r="BV19" s="29" t="s">
        <v>147</v>
      </c>
      <c r="BW19" s="47">
        <f>MIN(BW35:BW334)-0.0000001</f>
        <v>-9.9999999999999995E-8</v>
      </c>
      <c r="BX19" s="47">
        <f>ROUNDDOWN(BW19,1)</f>
        <v>0</v>
      </c>
      <c r="BY19" s="29"/>
      <c r="BZ19" s="29" t="s">
        <v>148</v>
      </c>
      <c r="CA19" s="29"/>
      <c r="CB19" s="48"/>
      <c r="CC19" s="29"/>
      <c r="CD19" s="29" t="s">
        <v>147</v>
      </c>
      <c r="CE19" s="47">
        <f>MIN(CE35:CE334)-0.0000001</f>
        <v>-9.9999999999999995E-8</v>
      </c>
      <c r="CF19" s="47">
        <f>ROUNDDOWN(CE19,1)</f>
        <v>0</v>
      </c>
      <c r="CG19" s="29"/>
      <c r="CH19" s="29" t="s">
        <v>148</v>
      </c>
      <c r="CI19" s="29"/>
      <c r="CJ19" s="48"/>
      <c r="CK19" s="29"/>
      <c r="CL19" s="29" t="s">
        <v>147</v>
      </c>
      <c r="CM19" s="47">
        <f>MIN(CM35:CM334)-0.0000001</f>
        <v>-9.9999999999999995E-8</v>
      </c>
      <c r="CN19" s="47">
        <f>ROUNDDOWN(CM19,1)</f>
        <v>0</v>
      </c>
      <c r="CO19" s="29"/>
      <c r="CP19" s="29" t="s">
        <v>148</v>
      </c>
      <c r="CQ19" s="29"/>
      <c r="CR19" s="48"/>
      <c r="CS19" s="29"/>
      <c r="CT19" s="29" t="s">
        <v>147</v>
      </c>
      <c r="CU19" s="47">
        <f>MIN(CU35:CU334)-0.0000001</f>
        <v>-9.9999999999999995E-8</v>
      </c>
      <c r="CV19" s="47">
        <f>ROUNDDOWN(CU19,1)</f>
        <v>0</v>
      </c>
      <c r="CW19" s="29"/>
      <c r="CX19" s="29" t="s">
        <v>148</v>
      </c>
      <c r="CY19" s="29"/>
      <c r="CZ19" s="48"/>
      <c r="DA19" s="29"/>
      <c r="DB19" s="29" t="s">
        <v>147</v>
      </c>
      <c r="DC19" s="47">
        <f>MIN(DC35:DC334)-0.0000001</f>
        <v>-9.9999999999999995E-8</v>
      </c>
      <c r="DD19" s="47">
        <f>ROUNDDOWN(DC19,1)</f>
        <v>0</v>
      </c>
      <c r="DE19" s="29"/>
      <c r="DF19" s="29" t="s">
        <v>148</v>
      </c>
      <c r="DG19" s="29"/>
      <c r="DH19" s="48"/>
      <c r="DI19" s="29"/>
      <c r="DJ19" s="29" t="s">
        <v>147</v>
      </c>
      <c r="DK19" s="47">
        <f>MIN(DK35:DK334)-0.0000001</f>
        <v>-9.9999999999999995E-8</v>
      </c>
      <c r="DL19" s="47">
        <f>ROUNDDOWN(DK19,1)</f>
        <v>0</v>
      </c>
      <c r="DM19" s="29"/>
      <c r="DN19" s="29" t="s">
        <v>148</v>
      </c>
      <c r="DO19" s="29"/>
      <c r="DP19" s="48"/>
      <c r="DQ19" s="29"/>
      <c r="DR19" s="29" t="s">
        <v>147</v>
      </c>
      <c r="DS19" s="47">
        <f>MIN(DS35:DS334)-0.0000001</f>
        <v>-9.9999999999999995E-8</v>
      </c>
      <c r="DT19" s="47">
        <f>ROUNDDOWN(DS19,1)</f>
        <v>0</v>
      </c>
      <c r="DU19" s="29"/>
      <c r="DV19" s="29" t="s">
        <v>148</v>
      </c>
      <c r="DW19" s="29"/>
      <c r="DX19" s="48"/>
      <c r="DY19" s="29"/>
      <c r="DZ19" s="29" t="s">
        <v>147</v>
      </c>
      <c r="EA19" s="47">
        <f>MIN(EA35:EA334)-0.0000001</f>
        <v>-9.9999999999999995E-8</v>
      </c>
      <c r="EB19" s="47">
        <f>ROUNDDOWN(EA19,1)</f>
        <v>0</v>
      </c>
      <c r="EC19" s="29"/>
      <c r="ED19" s="29" t="s">
        <v>148</v>
      </c>
      <c r="EE19" s="29"/>
      <c r="EF19" s="48"/>
      <c r="EG19" s="29"/>
      <c r="EH19" s="29" t="s">
        <v>147</v>
      </c>
      <c r="EI19" s="47">
        <f>MIN(EI35:EI334)-0.0000001</f>
        <v>-9.9999999999999995E-8</v>
      </c>
      <c r="EJ19" s="47">
        <f>ROUNDDOWN(EI19,1)</f>
        <v>0</v>
      </c>
      <c r="EK19" s="29"/>
      <c r="EL19" s="29" t="s">
        <v>148</v>
      </c>
      <c r="EM19" s="29"/>
      <c r="EN19" s="48"/>
      <c r="EO19" s="29"/>
      <c r="EP19" s="29" t="s">
        <v>147</v>
      </c>
      <c r="EQ19" s="47">
        <f>MIN(EQ35:EQ334)-0.0000001</f>
        <v>-9.9999999999999995E-8</v>
      </c>
      <c r="ER19" s="47">
        <f>ROUNDDOWN(EQ19,1)</f>
        <v>0</v>
      </c>
      <c r="ES19" s="29"/>
      <c r="ET19" s="29" t="s">
        <v>148</v>
      </c>
      <c r="EU19" s="29"/>
      <c r="EV19" s="48"/>
      <c r="EW19" s="29"/>
      <c r="EX19" s="29" t="s">
        <v>147</v>
      </c>
      <c r="EY19" s="47">
        <f>MIN(EY35:EY334)-0.0000001</f>
        <v>-9.9999999999999995E-8</v>
      </c>
      <c r="EZ19" s="47">
        <f>ROUNDDOWN(EY19,1)</f>
        <v>0</v>
      </c>
      <c r="FA19" s="29"/>
      <c r="FB19" s="29" t="s">
        <v>148</v>
      </c>
      <c r="FC19" s="29"/>
      <c r="FD19" s="48"/>
      <c r="FE19" s="29"/>
    </row>
    <row r="20" spans="1:161" ht="14.5">
      <c r="A20" s="26"/>
      <c r="B20" s="29" t="s">
        <v>149</v>
      </c>
      <c r="C20" s="47">
        <f>MAX(C35:C334)+0.0000001</f>
        <v>9.9999999999999995E-8</v>
      </c>
      <c r="D20" s="47">
        <f>ROUNDUP(C20,1)</f>
        <v>0.1</v>
      </c>
      <c r="E20" s="29"/>
      <c r="F20" s="49" t="s">
        <v>150</v>
      </c>
      <c r="G20" s="49" t="s">
        <v>151</v>
      </c>
      <c r="H20" s="48"/>
      <c r="I20" s="29"/>
      <c r="J20" s="29" t="s">
        <v>149</v>
      </c>
      <c r="K20" s="47">
        <f>MAX(K35:K334)+0.0000001</f>
        <v>9.9999999999999995E-8</v>
      </c>
      <c r="L20" s="47">
        <f>ROUNDUP(K20,1)</f>
        <v>0.1</v>
      </c>
      <c r="M20" s="29"/>
      <c r="N20" s="49" t="s">
        <v>150</v>
      </c>
      <c r="O20" s="49" t="s">
        <v>151</v>
      </c>
      <c r="P20" s="48"/>
      <c r="Q20" s="29"/>
      <c r="R20" s="29" t="s">
        <v>149</v>
      </c>
      <c r="S20" s="47">
        <f>MAX(S35:S334)+0.0000001</f>
        <v>9.9999999999999995E-8</v>
      </c>
      <c r="T20" s="47">
        <f>ROUNDUP(S20,1)</f>
        <v>0.1</v>
      </c>
      <c r="U20" s="29"/>
      <c r="V20" s="49" t="s">
        <v>150</v>
      </c>
      <c r="W20" s="49" t="s">
        <v>151</v>
      </c>
      <c r="X20" s="48"/>
      <c r="Y20" s="29"/>
      <c r="Z20" s="29" t="s">
        <v>149</v>
      </c>
      <c r="AA20" s="47">
        <f>MAX(AA35:AA334)+0.0000001</f>
        <v>9.9999999999999995E-8</v>
      </c>
      <c r="AB20" s="47">
        <f>ROUNDUP(AA20,1)</f>
        <v>0.1</v>
      </c>
      <c r="AC20" s="29"/>
      <c r="AD20" s="49" t="s">
        <v>150</v>
      </c>
      <c r="AE20" s="49" t="s">
        <v>151</v>
      </c>
      <c r="AF20" s="48"/>
      <c r="AG20" s="29"/>
      <c r="AH20" s="29" t="s">
        <v>149</v>
      </c>
      <c r="AI20" s="47">
        <f>MAX(AI35:AI334)+0.0000001</f>
        <v>9.9999999999999995E-8</v>
      </c>
      <c r="AJ20" s="47">
        <f>ROUNDUP(AI20,1)</f>
        <v>0.1</v>
      </c>
      <c r="AK20" s="29"/>
      <c r="AL20" s="49" t="s">
        <v>150</v>
      </c>
      <c r="AM20" s="49" t="s">
        <v>151</v>
      </c>
      <c r="AN20" s="48"/>
      <c r="AO20" s="29"/>
      <c r="AP20" s="29" t="s">
        <v>149</v>
      </c>
      <c r="AQ20" s="47">
        <f>MAX(AQ35:AQ334)+0.0000001</f>
        <v>9.9999999999999995E-8</v>
      </c>
      <c r="AR20" s="47">
        <f>ROUNDUP(AQ20,1)</f>
        <v>0.1</v>
      </c>
      <c r="AS20" s="29"/>
      <c r="AT20" s="49" t="s">
        <v>150</v>
      </c>
      <c r="AU20" s="49" t="s">
        <v>151</v>
      </c>
      <c r="AV20" s="48"/>
      <c r="AW20" s="29"/>
      <c r="AX20" s="29" t="s">
        <v>149</v>
      </c>
      <c r="AY20" s="47">
        <f>MAX(AY35:AY334)+0.0000001</f>
        <v>9.9999999999999995E-8</v>
      </c>
      <c r="AZ20" s="47">
        <f>ROUNDUP(AY20,1)</f>
        <v>0.1</v>
      </c>
      <c r="BA20" s="29"/>
      <c r="BB20" s="49" t="s">
        <v>150</v>
      </c>
      <c r="BC20" s="49" t="s">
        <v>151</v>
      </c>
      <c r="BD20" s="48"/>
      <c r="BE20" s="29"/>
      <c r="BF20" s="29" t="s">
        <v>149</v>
      </c>
      <c r="BG20" s="47">
        <f>MAX(BG35:BG334)+0.0000001</f>
        <v>9.9999999999999995E-8</v>
      </c>
      <c r="BH20" s="47">
        <f>ROUNDUP(BG20,1)</f>
        <v>0.1</v>
      </c>
      <c r="BI20" s="29"/>
      <c r="BJ20" s="49" t="s">
        <v>150</v>
      </c>
      <c r="BK20" s="49" t="s">
        <v>151</v>
      </c>
      <c r="BL20" s="48"/>
      <c r="BM20" s="29"/>
      <c r="BN20" s="29" t="s">
        <v>149</v>
      </c>
      <c r="BO20" s="47">
        <f>MAX(BO35:BO334)+0.0000001</f>
        <v>9.9999999999999995E-8</v>
      </c>
      <c r="BP20" s="47">
        <f>ROUNDUP(BO20,1)</f>
        <v>0.1</v>
      </c>
      <c r="BQ20" s="29"/>
      <c r="BR20" s="49" t="s">
        <v>150</v>
      </c>
      <c r="BS20" s="49" t="s">
        <v>151</v>
      </c>
      <c r="BT20" s="48"/>
      <c r="BU20" s="29"/>
      <c r="BV20" s="29" t="s">
        <v>149</v>
      </c>
      <c r="BW20" s="47">
        <f>MAX(BW35:BW334)+0.0000001</f>
        <v>9.9999999999999995E-8</v>
      </c>
      <c r="BX20" s="47">
        <f>ROUNDUP(BW20,1)</f>
        <v>0.1</v>
      </c>
      <c r="BY20" s="29"/>
      <c r="BZ20" s="49" t="s">
        <v>150</v>
      </c>
      <c r="CA20" s="49" t="s">
        <v>151</v>
      </c>
      <c r="CB20" s="48"/>
      <c r="CC20" s="29"/>
      <c r="CD20" s="29" t="s">
        <v>149</v>
      </c>
      <c r="CE20" s="47">
        <f>MAX(CE35:CE334)+0.0000001</f>
        <v>9.9999999999999995E-8</v>
      </c>
      <c r="CF20" s="47">
        <f>ROUNDUP(CE20,1)</f>
        <v>0.1</v>
      </c>
      <c r="CG20" s="29"/>
      <c r="CH20" s="49" t="s">
        <v>150</v>
      </c>
      <c r="CI20" s="49" t="s">
        <v>151</v>
      </c>
      <c r="CJ20" s="48"/>
      <c r="CK20" s="29"/>
      <c r="CL20" s="29" t="s">
        <v>149</v>
      </c>
      <c r="CM20" s="47">
        <f>MAX(CM35:CM334)+0.0000001</f>
        <v>9.9999999999999995E-8</v>
      </c>
      <c r="CN20" s="47">
        <f>ROUNDUP(CM20,1)</f>
        <v>0.1</v>
      </c>
      <c r="CO20" s="29"/>
      <c r="CP20" s="49" t="s">
        <v>150</v>
      </c>
      <c r="CQ20" s="49" t="s">
        <v>151</v>
      </c>
      <c r="CR20" s="48"/>
      <c r="CS20" s="29"/>
      <c r="CT20" s="29" t="s">
        <v>149</v>
      </c>
      <c r="CU20" s="47">
        <f>MAX(CU35:CU334)+0.0000001</f>
        <v>9.9999999999999995E-8</v>
      </c>
      <c r="CV20" s="47">
        <f>ROUNDUP(CU20,1)</f>
        <v>0.1</v>
      </c>
      <c r="CW20" s="29"/>
      <c r="CX20" s="49" t="s">
        <v>150</v>
      </c>
      <c r="CY20" s="49" t="s">
        <v>151</v>
      </c>
      <c r="CZ20" s="48"/>
      <c r="DA20" s="29"/>
      <c r="DB20" s="29" t="s">
        <v>149</v>
      </c>
      <c r="DC20" s="47">
        <f>MAX(DC35:DC334)+0.0000001</f>
        <v>9.9999999999999995E-8</v>
      </c>
      <c r="DD20" s="47">
        <f>ROUNDUP(DC20,1)</f>
        <v>0.1</v>
      </c>
      <c r="DE20" s="29"/>
      <c r="DF20" s="49" t="s">
        <v>150</v>
      </c>
      <c r="DG20" s="49" t="s">
        <v>151</v>
      </c>
      <c r="DH20" s="48"/>
      <c r="DI20" s="29"/>
      <c r="DJ20" s="29" t="s">
        <v>149</v>
      </c>
      <c r="DK20" s="47">
        <f>MAX(DK35:DK334)+0.0000001</f>
        <v>9.9999999999999995E-8</v>
      </c>
      <c r="DL20" s="47">
        <f>ROUNDUP(DK20,1)</f>
        <v>0.1</v>
      </c>
      <c r="DM20" s="29"/>
      <c r="DN20" s="49" t="s">
        <v>150</v>
      </c>
      <c r="DO20" s="49" t="s">
        <v>151</v>
      </c>
      <c r="DP20" s="48"/>
      <c r="DQ20" s="29"/>
      <c r="DR20" s="29" t="s">
        <v>149</v>
      </c>
      <c r="DS20" s="47">
        <f>MAX(DS35:DS334)+0.0000001</f>
        <v>9.9999999999999995E-8</v>
      </c>
      <c r="DT20" s="47">
        <f>ROUNDUP(DS20,1)</f>
        <v>0.1</v>
      </c>
      <c r="DU20" s="29"/>
      <c r="DV20" s="49" t="s">
        <v>150</v>
      </c>
      <c r="DW20" s="49" t="s">
        <v>151</v>
      </c>
      <c r="DX20" s="48"/>
      <c r="DY20" s="29"/>
      <c r="DZ20" s="29" t="s">
        <v>149</v>
      </c>
      <c r="EA20" s="47">
        <f>MAX(EA35:EA334)+0.0000001</f>
        <v>9.9999999999999995E-8</v>
      </c>
      <c r="EB20" s="47">
        <f>ROUNDUP(EA20,1)</f>
        <v>0.1</v>
      </c>
      <c r="EC20" s="29"/>
      <c r="ED20" s="49" t="s">
        <v>150</v>
      </c>
      <c r="EE20" s="49" t="s">
        <v>151</v>
      </c>
      <c r="EF20" s="48"/>
      <c r="EG20" s="29"/>
      <c r="EH20" s="29" t="s">
        <v>149</v>
      </c>
      <c r="EI20" s="47">
        <f>MAX(EI35:EI334)+0.0000001</f>
        <v>9.9999999999999995E-8</v>
      </c>
      <c r="EJ20" s="47">
        <f>ROUNDUP(EI20,1)</f>
        <v>0.1</v>
      </c>
      <c r="EK20" s="29"/>
      <c r="EL20" s="49" t="s">
        <v>150</v>
      </c>
      <c r="EM20" s="49" t="s">
        <v>151</v>
      </c>
      <c r="EN20" s="48"/>
      <c r="EO20" s="29"/>
      <c r="EP20" s="29" t="s">
        <v>149</v>
      </c>
      <c r="EQ20" s="47">
        <f>MAX(EQ35:EQ334)+0.0000001</f>
        <v>9.9999999999999995E-8</v>
      </c>
      <c r="ER20" s="47">
        <f>ROUNDUP(EQ20,1)</f>
        <v>0.1</v>
      </c>
      <c r="ES20" s="29"/>
      <c r="ET20" s="49" t="s">
        <v>150</v>
      </c>
      <c r="EU20" s="49" t="s">
        <v>151</v>
      </c>
      <c r="EV20" s="48"/>
      <c r="EW20" s="29"/>
      <c r="EX20" s="29" t="s">
        <v>149</v>
      </c>
      <c r="EY20" s="47">
        <f>MAX(EY35:EY334)+0.0000001</f>
        <v>9.9999999999999995E-8</v>
      </c>
      <c r="EZ20" s="47">
        <f>ROUNDUP(EY20,1)</f>
        <v>0.1</v>
      </c>
      <c r="FA20" s="29"/>
      <c r="FB20" s="49" t="s">
        <v>150</v>
      </c>
      <c r="FC20" s="49" t="s">
        <v>151</v>
      </c>
      <c r="FD20" s="48"/>
      <c r="FE20" s="29"/>
    </row>
    <row r="21" spans="1:161" ht="14.5">
      <c r="A21" s="26"/>
      <c r="B21" s="29" t="s">
        <v>152</v>
      </c>
      <c r="C21" s="47">
        <f>ROUND((G11-C19)/5,3)</f>
        <v>0</v>
      </c>
      <c r="D21" s="47">
        <f>ROUND((D20-D19)/10,3)</f>
        <v>0.01</v>
      </c>
      <c r="E21" s="29"/>
      <c r="F21" s="50">
        <f>D19</f>
        <v>0</v>
      </c>
      <c r="G21" s="51" t="e">
        <f t="shared" ref="G21:G31" si="0">NORMDIST(F21,$G$11,$C$23,FALSE)</f>
        <v>#DIV/0!</v>
      </c>
      <c r="H21" s="48"/>
      <c r="I21" s="29"/>
      <c r="J21" s="29" t="s">
        <v>152</v>
      </c>
      <c r="K21" s="47">
        <f>ROUND((O11-K19)/5,3)</f>
        <v>0</v>
      </c>
      <c r="L21" s="47">
        <f>ROUND((L20-L19)/10,3)</f>
        <v>0.01</v>
      </c>
      <c r="M21" s="29"/>
      <c r="N21" s="50">
        <f>L19</f>
        <v>0</v>
      </c>
      <c r="O21" s="51" t="e">
        <f t="shared" ref="O21:O31" si="1">NORMDIST(N21,$O$11,$K$23,FALSE)</f>
        <v>#DIV/0!</v>
      </c>
      <c r="P21" s="48"/>
      <c r="Q21" s="29"/>
      <c r="R21" s="29" t="s">
        <v>152</v>
      </c>
      <c r="S21" s="47">
        <f>ROUND((W11-S19)/5,3)</f>
        <v>0</v>
      </c>
      <c r="T21" s="47">
        <f>ROUND((T20-T19)/10,3)</f>
        <v>0.01</v>
      </c>
      <c r="U21" s="29"/>
      <c r="V21" s="50">
        <f>T19</f>
        <v>0</v>
      </c>
      <c r="W21" s="51" t="e">
        <f>NORMDIST(V21,$W$11,$S$23,FALSE)</f>
        <v>#DIV/0!</v>
      </c>
      <c r="X21" s="48"/>
      <c r="Y21" s="29"/>
      <c r="Z21" s="29" t="s">
        <v>152</v>
      </c>
      <c r="AA21" s="47">
        <f>ROUND((AE11-AA19)/5,3)</f>
        <v>0</v>
      </c>
      <c r="AB21" s="47">
        <f>ROUND((AB20-AB19)/10,3)</f>
        <v>0.01</v>
      </c>
      <c r="AC21" s="29"/>
      <c r="AD21" s="50">
        <f>AB19</f>
        <v>0</v>
      </c>
      <c r="AE21" s="51" t="e">
        <f>NORMDIST(AD21,$AE$11,$AA$23,FALSE)</f>
        <v>#DIV/0!</v>
      </c>
      <c r="AF21" s="48"/>
      <c r="AG21" s="29"/>
      <c r="AH21" s="29" t="s">
        <v>152</v>
      </c>
      <c r="AI21" s="47">
        <f>ROUND((AM11-AI19)/5,3)</f>
        <v>0</v>
      </c>
      <c r="AJ21" s="47">
        <f>ROUND((AJ20-AJ19)/10,3)</f>
        <v>0.01</v>
      </c>
      <c r="AK21" s="29"/>
      <c r="AL21" s="50">
        <f>AJ19</f>
        <v>0</v>
      </c>
      <c r="AM21" s="51" t="e">
        <f>NORMDIST(AL21,$AM$11,$AI$23,FALSE)</f>
        <v>#DIV/0!</v>
      </c>
      <c r="AN21" s="48"/>
      <c r="AO21" s="29"/>
      <c r="AP21" s="29" t="s">
        <v>152</v>
      </c>
      <c r="AQ21" s="47">
        <f>ROUND((AU11-AQ19)/5,3)</f>
        <v>0</v>
      </c>
      <c r="AR21" s="47">
        <f>ROUND((AR20-AR19)/10,3)</f>
        <v>0.01</v>
      </c>
      <c r="AS21" s="29"/>
      <c r="AT21" s="50">
        <f>AR19</f>
        <v>0</v>
      </c>
      <c r="AU21" s="51" t="e">
        <f>NORMDIST(AT21,$AU$11,$AQ$23,FALSE)</f>
        <v>#DIV/0!</v>
      </c>
      <c r="AV21" s="48"/>
      <c r="AW21" s="29"/>
      <c r="AX21" s="29" t="s">
        <v>152</v>
      </c>
      <c r="AY21" s="47">
        <f>ROUND((BC11-AY19)/5,3)</f>
        <v>0</v>
      </c>
      <c r="AZ21" s="47">
        <f>ROUND((AZ20-AZ19)/10,3)</f>
        <v>0.01</v>
      </c>
      <c r="BA21" s="29"/>
      <c r="BB21" s="50">
        <f>AZ19</f>
        <v>0</v>
      </c>
      <c r="BC21" s="51" t="e">
        <f>NORMDIST(BB21,$BC$11,$AY$23,FALSE)</f>
        <v>#DIV/0!</v>
      </c>
      <c r="BD21" s="48"/>
      <c r="BE21" s="29"/>
      <c r="BF21" s="29" t="s">
        <v>152</v>
      </c>
      <c r="BG21" s="47">
        <f>ROUND((BK11-BG19)/5,3)</f>
        <v>0</v>
      </c>
      <c r="BH21" s="47">
        <f>ROUND((BH20-BH19)/10,3)</f>
        <v>0.01</v>
      </c>
      <c r="BI21" s="29"/>
      <c r="BJ21" s="50">
        <f>BH19</f>
        <v>0</v>
      </c>
      <c r="BK21" s="51" t="e">
        <f>NORMDIST(BJ21,$BK$11,$BG$23,FALSE)</f>
        <v>#DIV/0!</v>
      </c>
      <c r="BL21" s="48"/>
      <c r="BM21" s="29"/>
      <c r="BN21" s="29" t="s">
        <v>152</v>
      </c>
      <c r="BO21" s="47">
        <f>ROUND((BS11-BO19)/5,3)</f>
        <v>0</v>
      </c>
      <c r="BP21" s="47">
        <f>ROUND((BP20-BP19)/10,3)</f>
        <v>0.01</v>
      </c>
      <c r="BQ21" s="29"/>
      <c r="BR21" s="50">
        <f>BP19</f>
        <v>0</v>
      </c>
      <c r="BS21" s="51" t="e">
        <f>NORMDIST(BR21,$BS$11,$BO$23,FALSE)</f>
        <v>#DIV/0!</v>
      </c>
      <c r="BT21" s="48"/>
      <c r="BU21" s="29"/>
      <c r="BV21" s="29" t="s">
        <v>152</v>
      </c>
      <c r="BW21" s="47">
        <f>ROUND((CA11-BW19)/5,3)</f>
        <v>0</v>
      </c>
      <c r="BX21" s="47">
        <f>ROUND((BX20-BX19)/10,3)</f>
        <v>0.01</v>
      </c>
      <c r="BY21" s="29"/>
      <c r="BZ21" s="50">
        <f>BX19</f>
        <v>0</v>
      </c>
      <c r="CA21" s="51" t="e">
        <f>NORMDIST(BZ21,$CA$11,$BW$23,FALSE)</f>
        <v>#DIV/0!</v>
      </c>
      <c r="CB21" s="48"/>
      <c r="CC21" s="29"/>
      <c r="CD21" s="29" t="s">
        <v>152</v>
      </c>
      <c r="CE21" s="47">
        <f>ROUND((CI11-CE19)/5,3)</f>
        <v>0</v>
      </c>
      <c r="CF21" s="47">
        <f>ROUND((CF20-CF19)/10,3)</f>
        <v>0.01</v>
      </c>
      <c r="CG21" s="29"/>
      <c r="CH21" s="50">
        <f>CF19</f>
        <v>0</v>
      </c>
      <c r="CI21" s="51" t="e">
        <f>NORMDIST(CH21,$CI$11,$CE$23,FALSE)</f>
        <v>#DIV/0!</v>
      </c>
      <c r="CJ21" s="48"/>
      <c r="CK21" s="29"/>
      <c r="CL21" s="29" t="s">
        <v>152</v>
      </c>
      <c r="CM21" s="47">
        <f>ROUND((CQ11-CM19)/5,3)</f>
        <v>0</v>
      </c>
      <c r="CN21" s="47">
        <f>ROUND((CN20-CN19)/10,3)</f>
        <v>0.01</v>
      </c>
      <c r="CO21" s="29"/>
      <c r="CP21" s="50">
        <f>CN19</f>
        <v>0</v>
      </c>
      <c r="CQ21" s="51" t="e">
        <f>NORMDIST(CP21,$CQ$11,$CM$23,FALSE)</f>
        <v>#DIV/0!</v>
      </c>
      <c r="CR21" s="48"/>
      <c r="CS21" s="29"/>
      <c r="CT21" s="29" t="s">
        <v>152</v>
      </c>
      <c r="CU21" s="47">
        <f>ROUND((CY11-CU19)/5,3)</f>
        <v>0</v>
      </c>
      <c r="CV21" s="47">
        <f>ROUND((CV20-CV19)/10,3)</f>
        <v>0.01</v>
      </c>
      <c r="CW21" s="29"/>
      <c r="CX21" s="50">
        <f>CV19</f>
        <v>0</v>
      </c>
      <c r="CY21" s="51" t="e">
        <f>NORMDIST(CX21,$CY$11,$CU$23,FALSE)</f>
        <v>#DIV/0!</v>
      </c>
      <c r="CZ21" s="48"/>
      <c r="DA21" s="29"/>
      <c r="DB21" s="29" t="s">
        <v>152</v>
      </c>
      <c r="DC21" s="47">
        <f>ROUND((DG11-DC19)/5,3)</f>
        <v>0</v>
      </c>
      <c r="DD21" s="47">
        <f>ROUND((DD20-DD19)/10,3)</f>
        <v>0.01</v>
      </c>
      <c r="DE21" s="29"/>
      <c r="DF21" s="50">
        <f>DD19</f>
        <v>0</v>
      </c>
      <c r="DG21" s="51" t="e">
        <f>NORMDIST(DF21,$DG$11,$DC$23,FALSE)</f>
        <v>#DIV/0!</v>
      </c>
      <c r="DH21" s="48"/>
      <c r="DI21" s="29"/>
      <c r="DJ21" s="29" t="s">
        <v>152</v>
      </c>
      <c r="DK21" s="47">
        <f>ROUND((DO11-DK19)/5,3)</f>
        <v>0</v>
      </c>
      <c r="DL21" s="47">
        <f>ROUND((DL20-DL19)/10,3)</f>
        <v>0.01</v>
      </c>
      <c r="DM21" s="29"/>
      <c r="DN21" s="50">
        <f>DL19</f>
        <v>0</v>
      </c>
      <c r="DO21" s="51" t="e">
        <f>NORMDIST(DN21,$DO$11,$DK$23,FALSE)</f>
        <v>#DIV/0!</v>
      </c>
      <c r="DP21" s="48"/>
      <c r="DQ21" s="29"/>
      <c r="DR21" s="29" t="s">
        <v>152</v>
      </c>
      <c r="DS21" s="47">
        <f>ROUND((DW11-DS19)/5,3)</f>
        <v>0</v>
      </c>
      <c r="DT21" s="47">
        <f>ROUND((DT20-DT19)/10,3)</f>
        <v>0.01</v>
      </c>
      <c r="DU21" s="29"/>
      <c r="DV21" s="50">
        <f>DT19</f>
        <v>0</v>
      </c>
      <c r="DW21" s="51" t="e">
        <f>NORMDIST(DV21,$DW$11,$DS$23,FALSE)</f>
        <v>#DIV/0!</v>
      </c>
      <c r="DX21" s="48"/>
      <c r="DY21" s="29"/>
      <c r="DZ21" s="29" t="s">
        <v>152</v>
      </c>
      <c r="EA21" s="47">
        <f>ROUND((EE11-EA19)/5,3)</f>
        <v>0</v>
      </c>
      <c r="EB21" s="47">
        <f>ROUND((EB20-EB19)/10,3)</f>
        <v>0.01</v>
      </c>
      <c r="EC21" s="29"/>
      <c r="ED21" s="50">
        <f>EB19</f>
        <v>0</v>
      </c>
      <c r="EE21" s="51" t="e">
        <f>NORMDIST(ED21,$EE$11,$EA$23,FALSE)</f>
        <v>#DIV/0!</v>
      </c>
      <c r="EF21" s="48"/>
      <c r="EG21" s="29"/>
      <c r="EH21" s="29" t="s">
        <v>152</v>
      </c>
      <c r="EI21" s="47">
        <f>ROUND((EM11-EI19)/5,3)</f>
        <v>0</v>
      </c>
      <c r="EJ21" s="47">
        <f>ROUND((EJ20-EJ19)/10,3)</f>
        <v>0.01</v>
      </c>
      <c r="EK21" s="29"/>
      <c r="EL21" s="50">
        <f>EJ19</f>
        <v>0</v>
      </c>
      <c r="EM21" s="51" t="e">
        <f>NORMDIST(EL21,$EM$11,$EI$23,FALSE)</f>
        <v>#DIV/0!</v>
      </c>
      <c r="EN21" s="48"/>
      <c r="EO21" s="29"/>
      <c r="EP21" s="29" t="s">
        <v>152</v>
      </c>
      <c r="EQ21" s="47">
        <f>ROUND((EU11-EQ19)/5,3)</f>
        <v>0</v>
      </c>
      <c r="ER21" s="47">
        <f>ROUND((ER20-ER19)/10,3)</f>
        <v>0.01</v>
      </c>
      <c r="ES21" s="29"/>
      <c r="ET21" s="50">
        <f>ER19</f>
        <v>0</v>
      </c>
      <c r="EU21" s="51" t="e">
        <f>NORMDIST(ET21,$EU$11,$EQ$23,FALSE)</f>
        <v>#DIV/0!</v>
      </c>
      <c r="EV21" s="48"/>
      <c r="EW21" s="29"/>
      <c r="EX21" s="29" t="s">
        <v>152</v>
      </c>
      <c r="EY21" s="47">
        <f>ROUND((FC11-EY19)/5,3)</f>
        <v>0</v>
      </c>
      <c r="EZ21" s="47">
        <f>ROUND((EZ20-EZ19)/10,3)</f>
        <v>0.01</v>
      </c>
      <c r="FA21" s="29"/>
      <c r="FB21" s="50">
        <f>EZ19</f>
        <v>0</v>
      </c>
      <c r="FC21" s="51" t="e">
        <f>NORMDIST(FB21,$FC$11,$EY$23,FALSE)</f>
        <v>#DIV/0!</v>
      </c>
      <c r="FD21" s="48"/>
      <c r="FE21" s="29"/>
    </row>
    <row r="22" spans="1:161" ht="14.5">
      <c r="A22" s="26"/>
      <c r="B22" s="29"/>
      <c r="C22" s="29"/>
      <c r="D22" s="29"/>
      <c r="E22" s="29"/>
      <c r="F22" s="50">
        <f t="shared" ref="F22:F31" si="2">F21+$D$21</f>
        <v>0.01</v>
      </c>
      <c r="G22" s="51" t="e">
        <f t="shared" si="0"/>
        <v>#DIV/0!</v>
      </c>
      <c r="H22" s="48"/>
      <c r="I22" s="29"/>
      <c r="J22" s="29"/>
      <c r="K22" s="29"/>
      <c r="L22" s="29"/>
      <c r="M22" s="29"/>
      <c r="N22" s="50">
        <f t="shared" ref="N22:N31" si="3">N21+$L$21</f>
        <v>0.01</v>
      </c>
      <c r="O22" s="51" t="e">
        <f t="shared" si="1"/>
        <v>#DIV/0!</v>
      </c>
      <c r="P22" s="48"/>
      <c r="Q22" s="29"/>
      <c r="R22" s="29"/>
      <c r="S22" s="29"/>
      <c r="T22" s="29"/>
      <c r="U22" s="29"/>
      <c r="V22" s="50">
        <f>V21+$T$21</f>
        <v>0.01</v>
      </c>
      <c r="W22" s="51" t="e">
        <f t="shared" ref="W22:W31" si="4">NORMDIST(V22,$W$11,$S$23,FALSE)</f>
        <v>#DIV/0!</v>
      </c>
      <c r="X22" s="48"/>
      <c r="Y22" s="29"/>
      <c r="Z22" s="29"/>
      <c r="AA22" s="29"/>
      <c r="AB22" s="29"/>
      <c r="AC22" s="29"/>
      <c r="AD22" s="50">
        <f>AD21+$AB$21</f>
        <v>0.01</v>
      </c>
      <c r="AE22" s="51" t="e">
        <f t="shared" ref="AE22:AE31" si="5">NORMDIST(AD22,$AE$11,$AA$23,FALSE)</f>
        <v>#DIV/0!</v>
      </c>
      <c r="AF22" s="48"/>
      <c r="AG22" s="29"/>
      <c r="AH22" s="29"/>
      <c r="AI22" s="29"/>
      <c r="AJ22" s="29"/>
      <c r="AK22" s="29"/>
      <c r="AL22" s="50">
        <f>AL21+$AJ$21</f>
        <v>0.01</v>
      </c>
      <c r="AM22" s="51" t="e">
        <f t="shared" ref="AM22:AM31" si="6">NORMDIST(AL22,$AM$11,$AI$23,FALSE)</f>
        <v>#DIV/0!</v>
      </c>
      <c r="AN22" s="48"/>
      <c r="AO22" s="29"/>
      <c r="AP22" s="29"/>
      <c r="AQ22" s="29"/>
      <c r="AR22" s="29"/>
      <c r="AS22" s="29"/>
      <c r="AT22" s="50">
        <f>AT21+$AR$21</f>
        <v>0.01</v>
      </c>
      <c r="AU22" s="51" t="e">
        <f t="shared" ref="AU22:AU31" si="7">NORMDIST(AT22,$AU$11,$AQ$23,FALSE)</f>
        <v>#DIV/0!</v>
      </c>
      <c r="AV22" s="48"/>
      <c r="AW22" s="29"/>
      <c r="AX22" s="29"/>
      <c r="AY22" s="29"/>
      <c r="AZ22" s="29"/>
      <c r="BA22" s="29"/>
      <c r="BB22" s="50">
        <f>BB21+$AZ$21</f>
        <v>0.01</v>
      </c>
      <c r="BC22" s="51" t="e">
        <f t="shared" ref="BC22:BC31" si="8">NORMDIST(BB22,$BC$11,$AY$23,FALSE)</f>
        <v>#DIV/0!</v>
      </c>
      <c r="BD22" s="48"/>
      <c r="BE22" s="29"/>
      <c r="BF22" s="29"/>
      <c r="BG22" s="29"/>
      <c r="BH22" s="29"/>
      <c r="BI22" s="29"/>
      <c r="BJ22" s="50">
        <f>BJ21+$BH$21</f>
        <v>0.01</v>
      </c>
      <c r="BK22" s="51" t="e">
        <f t="shared" ref="BK22:BK31" si="9">NORMDIST(BJ22,$BK$11,$BG$23,FALSE)</f>
        <v>#DIV/0!</v>
      </c>
      <c r="BL22" s="48"/>
      <c r="BM22" s="29"/>
      <c r="BN22" s="29"/>
      <c r="BO22" s="29"/>
      <c r="BP22" s="29"/>
      <c r="BQ22" s="29"/>
      <c r="BR22" s="50">
        <f>BR21+$BP$21</f>
        <v>0.01</v>
      </c>
      <c r="BS22" s="51" t="e">
        <f t="shared" ref="BS22:BS31" si="10">NORMDIST(BR22,$BS$11,$BO$23,FALSE)</f>
        <v>#DIV/0!</v>
      </c>
      <c r="BT22" s="48"/>
      <c r="BU22" s="29"/>
      <c r="BV22" s="29"/>
      <c r="BW22" s="29"/>
      <c r="BX22" s="29"/>
      <c r="BY22" s="29"/>
      <c r="BZ22" s="50">
        <f>BZ21+$BX$21</f>
        <v>0.01</v>
      </c>
      <c r="CA22" s="51" t="e">
        <f t="shared" ref="CA22:CA31" si="11">NORMDIST(BZ22,$CA$11,$BW$23,FALSE)</f>
        <v>#DIV/0!</v>
      </c>
      <c r="CB22" s="48"/>
      <c r="CC22" s="29"/>
      <c r="CD22" s="29"/>
      <c r="CE22" s="29"/>
      <c r="CF22" s="29"/>
      <c r="CG22" s="29"/>
      <c r="CH22" s="50">
        <f>CH21+$CE$21</f>
        <v>0</v>
      </c>
      <c r="CI22" s="51" t="e">
        <f t="shared" ref="CI22:CI31" si="12">NORMDIST(CH22,$CI$11,$CE$23,FALSE)</f>
        <v>#DIV/0!</v>
      </c>
      <c r="CJ22" s="48"/>
      <c r="CK22" s="29"/>
      <c r="CL22" s="29"/>
      <c r="CM22" s="29"/>
      <c r="CN22" s="29"/>
      <c r="CO22" s="29"/>
      <c r="CP22" s="50">
        <f>CP21+$CM$21</f>
        <v>0</v>
      </c>
      <c r="CQ22" s="51" t="e">
        <f t="shared" ref="CQ22:CQ31" si="13">NORMDIST(CP22,$CQ$11,$CM$23,FALSE)</f>
        <v>#DIV/0!</v>
      </c>
      <c r="CR22" s="48"/>
      <c r="CS22" s="29"/>
      <c r="CT22" s="29"/>
      <c r="CU22" s="29"/>
      <c r="CV22" s="29"/>
      <c r="CW22" s="29"/>
      <c r="CX22" s="50">
        <f>CX21+$CU$21</f>
        <v>0</v>
      </c>
      <c r="CY22" s="51" t="e">
        <f t="shared" ref="CY22:CY31" si="14">NORMDIST(CX22,$CY$11,$CU$23,FALSE)</f>
        <v>#DIV/0!</v>
      </c>
      <c r="CZ22" s="48"/>
      <c r="DA22" s="29"/>
      <c r="DB22" s="29"/>
      <c r="DC22" s="29"/>
      <c r="DD22" s="29"/>
      <c r="DE22" s="29"/>
      <c r="DF22" s="50">
        <f>DF21+$DD$21</f>
        <v>0.01</v>
      </c>
      <c r="DG22" s="51" t="e">
        <f t="shared" ref="DG22:DG31" si="15">NORMDIST(DF22,$DG$11,$DC$23,FALSE)</f>
        <v>#DIV/0!</v>
      </c>
      <c r="DH22" s="48"/>
      <c r="DI22" s="29"/>
      <c r="DJ22" s="29"/>
      <c r="DK22" s="29"/>
      <c r="DL22" s="29"/>
      <c r="DM22" s="29"/>
      <c r="DN22" s="50">
        <f>DN21+$DL$21</f>
        <v>0.01</v>
      </c>
      <c r="DO22" s="51" t="e">
        <f t="shared" ref="DO22:DO31" si="16">NORMDIST(DN22,$DO$11,$DK$23,FALSE)</f>
        <v>#DIV/0!</v>
      </c>
      <c r="DP22" s="48"/>
      <c r="DQ22" s="29"/>
      <c r="DR22" s="29"/>
      <c r="DS22" s="29"/>
      <c r="DT22" s="29"/>
      <c r="DU22" s="29"/>
      <c r="DV22" s="50">
        <f>DV21+$DT$21</f>
        <v>0.01</v>
      </c>
      <c r="DW22" s="51" t="e">
        <f t="shared" ref="DW22:DW31" si="17">NORMDIST(DV22,$DW$11,$DS$23,FALSE)</f>
        <v>#DIV/0!</v>
      </c>
      <c r="DX22" s="48"/>
      <c r="DY22" s="29"/>
      <c r="DZ22" s="29"/>
      <c r="EA22" s="29"/>
      <c r="EB22" s="29"/>
      <c r="EC22" s="29"/>
      <c r="ED22" s="50">
        <f>ED21+$EB$21</f>
        <v>0.01</v>
      </c>
      <c r="EE22" s="51" t="e">
        <f t="shared" ref="EE22:EE31" si="18">NORMDIST(ED22,$EE$11,$EA$23,FALSE)</f>
        <v>#DIV/0!</v>
      </c>
      <c r="EF22" s="48"/>
      <c r="EG22" s="29"/>
      <c r="EH22" s="29"/>
      <c r="EI22" s="29"/>
      <c r="EJ22" s="29"/>
      <c r="EK22" s="29"/>
      <c r="EL22" s="50">
        <f>EL21+$EJ$21</f>
        <v>0.01</v>
      </c>
      <c r="EM22" s="51" t="e">
        <f t="shared" ref="EM22:EM31" si="19">NORMDIST(EL22,$EM$11,$EI$23,FALSE)</f>
        <v>#DIV/0!</v>
      </c>
      <c r="EN22" s="48"/>
      <c r="EO22" s="29"/>
      <c r="EP22" s="29"/>
      <c r="EQ22" s="29"/>
      <c r="ER22" s="29"/>
      <c r="ES22" s="29"/>
      <c r="ET22" s="50">
        <f>ET21+$ER$21</f>
        <v>0.01</v>
      </c>
      <c r="EU22" s="51" t="e">
        <f t="shared" ref="EU22:EU31" si="20">NORMDIST(ET22,$EU$11,$EQ$23,FALSE)</f>
        <v>#DIV/0!</v>
      </c>
      <c r="EV22" s="48"/>
      <c r="EW22" s="29"/>
      <c r="EX22" s="29"/>
      <c r="EY22" s="29"/>
      <c r="EZ22" s="29"/>
      <c r="FA22" s="29"/>
      <c r="FB22" s="50">
        <f>FB21+$EZ$21</f>
        <v>0.01</v>
      </c>
      <c r="FC22" s="51" t="e">
        <f t="shared" ref="FC22:FC31" si="21">NORMDIST(FB22,$FC$11,$EY$23,FALSE)</f>
        <v>#DIV/0!</v>
      </c>
      <c r="FD22" s="48"/>
      <c r="FE22" s="29"/>
    </row>
    <row r="23" spans="1:161" ht="14.5">
      <c r="A23" s="26"/>
      <c r="B23" s="29" t="s">
        <v>153</v>
      </c>
      <c r="C23" s="47" t="e">
        <f>STDEV(C35:C334)</f>
        <v>#DIV/0!</v>
      </c>
      <c r="D23" s="29"/>
      <c r="E23" s="29"/>
      <c r="F23" s="50">
        <f t="shared" si="2"/>
        <v>0.02</v>
      </c>
      <c r="G23" s="51" t="e">
        <f t="shared" si="0"/>
        <v>#DIV/0!</v>
      </c>
      <c r="H23" s="48"/>
      <c r="I23" s="29"/>
      <c r="J23" s="29" t="s">
        <v>153</v>
      </c>
      <c r="K23" s="47" t="e">
        <f>STDEV(K35:K334)</f>
        <v>#DIV/0!</v>
      </c>
      <c r="L23" s="29"/>
      <c r="M23" s="29"/>
      <c r="N23" s="50">
        <f t="shared" si="3"/>
        <v>0.02</v>
      </c>
      <c r="O23" s="51" t="e">
        <f t="shared" si="1"/>
        <v>#DIV/0!</v>
      </c>
      <c r="P23" s="48"/>
      <c r="Q23" s="29"/>
      <c r="R23" s="29" t="s">
        <v>153</v>
      </c>
      <c r="S23" s="47" t="e">
        <f>STDEV(S35:S334)</f>
        <v>#DIV/0!</v>
      </c>
      <c r="T23" s="29"/>
      <c r="U23" s="29"/>
      <c r="V23" s="50">
        <f t="shared" ref="V23:V31" si="22">V22+$T$21</f>
        <v>0.02</v>
      </c>
      <c r="W23" s="51" t="e">
        <f t="shared" si="4"/>
        <v>#DIV/0!</v>
      </c>
      <c r="X23" s="48"/>
      <c r="Y23" s="29"/>
      <c r="Z23" s="29" t="s">
        <v>153</v>
      </c>
      <c r="AA23" s="47" t="e">
        <f>STDEV(AA35:AA334)</f>
        <v>#DIV/0!</v>
      </c>
      <c r="AB23" s="29"/>
      <c r="AC23" s="29"/>
      <c r="AD23" s="50">
        <f t="shared" ref="AD23:AD31" si="23">AD22+$AB$21</f>
        <v>0.02</v>
      </c>
      <c r="AE23" s="51" t="e">
        <f t="shared" si="5"/>
        <v>#DIV/0!</v>
      </c>
      <c r="AF23" s="48"/>
      <c r="AG23" s="29"/>
      <c r="AH23" s="29" t="s">
        <v>153</v>
      </c>
      <c r="AI23" s="47" t="e">
        <f>STDEV(AI35:AI334)</f>
        <v>#DIV/0!</v>
      </c>
      <c r="AJ23" s="29"/>
      <c r="AK23" s="29"/>
      <c r="AL23" s="50">
        <f t="shared" ref="AL23:AL31" si="24">AL22+$AJ$21</f>
        <v>0.02</v>
      </c>
      <c r="AM23" s="51" t="e">
        <f t="shared" si="6"/>
        <v>#DIV/0!</v>
      </c>
      <c r="AN23" s="48"/>
      <c r="AO23" s="29"/>
      <c r="AP23" s="29" t="s">
        <v>153</v>
      </c>
      <c r="AQ23" s="47" t="e">
        <f>STDEV(AQ35:AQ334)</f>
        <v>#DIV/0!</v>
      </c>
      <c r="AR23" s="29"/>
      <c r="AS23" s="29"/>
      <c r="AT23" s="50">
        <f t="shared" ref="AT23:AT31" si="25">AT22+$AR$21</f>
        <v>0.02</v>
      </c>
      <c r="AU23" s="51" t="e">
        <f t="shared" si="7"/>
        <v>#DIV/0!</v>
      </c>
      <c r="AV23" s="48"/>
      <c r="AW23" s="29"/>
      <c r="AX23" s="29" t="s">
        <v>153</v>
      </c>
      <c r="AY23" s="47" t="e">
        <f>STDEV(AY35:AY334)</f>
        <v>#DIV/0!</v>
      </c>
      <c r="AZ23" s="29"/>
      <c r="BA23" s="29"/>
      <c r="BB23" s="50">
        <f t="shared" ref="BB23:BB31" si="26">BB22+$AZ$21</f>
        <v>0.02</v>
      </c>
      <c r="BC23" s="51" t="e">
        <f t="shared" si="8"/>
        <v>#DIV/0!</v>
      </c>
      <c r="BD23" s="48"/>
      <c r="BE23" s="29"/>
      <c r="BF23" s="29" t="s">
        <v>153</v>
      </c>
      <c r="BG23" s="47" t="e">
        <f>STDEV(BG35:BG334)</f>
        <v>#DIV/0!</v>
      </c>
      <c r="BH23" s="29"/>
      <c r="BI23" s="29"/>
      <c r="BJ23" s="50">
        <f t="shared" ref="BJ23:BJ31" si="27">BJ22+$BH$21</f>
        <v>0.02</v>
      </c>
      <c r="BK23" s="51" t="e">
        <f t="shared" si="9"/>
        <v>#DIV/0!</v>
      </c>
      <c r="BL23" s="48"/>
      <c r="BM23" s="29"/>
      <c r="BN23" s="29" t="s">
        <v>153</v>
      </c>
      <c r="BO23" s="47" t="e">
        <f>STDEV(BO35:BO334)</f>
        <v>#DIV/0!</v>
      </c>
      <c r="BP23" s="29"/>
      <c r="BQ23" s="29"/>
      <c r="BR23" s="50">
        <f t="shared" ref="BR23:BR31" si="28">BR22+$BP$21</f>
        <v>0.02</v>
      </c>
      <c r="BS23" s="51" t="e">
        <f t="shared" si="10"/>
        <v>#DIV/0!</v>
      </c>
      <c r="BT23" s="48"/>
      <c r="BU23" s="29"/>
      <c r="BV23" s="29" t="s">
        <v>153</v>
      </c>
      <c r="BW23" s="47" t="e">
        <f>STDEV(BW35:BW334)</f>
        <v>#DIV/0!</v>
      </c>
      <c r="BX23" s="29"/>
      <c r="BY23" s="29"/>
      <c r="BZ23" s="50">
        <f t="shared" ref="BZ23:BZ31" si="29">BZ22+$BX$21</f>
        <v>0.02</v>
      </c>
      <c r="CA23" s="51" t="e">
        <f t="shared" si="11"/>
        <v>#DIV/0!</v>
      </c>
      <c r="CB23" s="48"/>
      <c r="CC23" s="29"/>
      <c r="CD23" s="29" t="s">
        <v>153</v>
      </c>
      <c r="CE23" s="47" t="e">
        <f>STDEV(CE35:CE334)</f>
        <v>#DIV/0!</v>
      </c>
      <c r="CF23" s="29"/>
      <c r="CG23" s="29"/>
      <c r="CH23" s="50">
        <f t="shared" ref="CH23:CH31" si="30">CH22+$CE$21</f>
        <v>0</v>
      </c>
      <c r="CI23" s="51" t="e">
        <f t="shared" si="12"/>
        <v>#DIV/0!</v>
      </c>
      <c r="CJ23" s="48"/>
      <c r="CK23" s="29"/>
      <c r="CL23" s="29" t="s">
        <v>153</v>
      </c>
      <c r="CM23" s="47" t="e">
        <f>STDEV(CM35:CM334)</f>
        <v>#DIV/0!</v>
      </c>
      <c r="CN23" s="29"/>
      <c r="CO23" s="29"/>
      <c r="CP23" s="50">
        <f t="shared" ref="CP23:CP31" si="31">CP22+$CM$21</f>
        <v>0</v>
      </c>
      <c r="CQ23" s="51" t="e">
        <f t="shared" si="13"/>
        <v>#DIV/0!</v>
      </c>
      <c r="CR23" s="48"/>
      <c r="CS23" s="29"/>
      <c r="CT23" s="29" t="s">
        <v>153</v>
      </c>
      <c r="CU23" s="47" t="e">
        <f>STDEV(CU35:CU334)</f>
        <v>#DIV/0!</v>
      </c>
      <c r="CV23" s="29"/>
      <c r="CW23" s="29"/>
      <c r="CX23" s="50">
        <f t="shared" ref="CX23:CX31" si="32">CX22+$CU$21</f>
        <v>0</v>
      </c>
      <c r="CY23" s="51" t="e">
        <f t="shared" si="14"/>
        <v>#DIV/0!</v>
      </c>
      <c r="CZ23" s="48"/>
      <c r="DA23" s="29"/>
      <c r="DB23" s="29" t="s">
        <v>153</v>
      </c>
      <c r="DC23" s="47" t="e">
        <f>STDEV(DC35:DC334)</f>
        <v>#DIV/0!</v>
      </c>
      <c r="DD23" s="29"/>
      <c r="DE23" s="29"/>
      <c r="DF23" s="50">
        <f t="shared" ref="DF23:DF31" si="33">DF22+$DD$21</f>
        <v>0.02</v>
      </c>
      <c r="DG23" s="51" t="e">
        <f t="shared" si="15"/>
        <v>#DIV/0!</v>
      </c>
      <c r="DH23" s="48"/>
      <c r="DI23" s="29"/>
      <c r="DJ23" s="29" t="s">
        <v>153</v>
      </c>
      <c r="DK23" s="47" t="e">
        <f>STDEV(DK35:DK334)</f>
        <v>#DIV/0!</v>
      </c>
      <c r="DL23" s="29"/>
      <c r="DM23" s="29"/>
      <c r="DN23" s="50">
        <f t="shared" ref="DN23:DN31" si="34">DN22+$DL$21</f>
        <v>0.02</v>
      </c>
      <c r="DO23" s="51" t="e">
        <f t="shared" si="16"/>
        <v>#DIV/0!</v>
      </c>
      <c r="DP23" s="48"/>
      <c r="DQ23" s="29"/>
      <c r="DR23" s="29" t="s">
        <v>153</v>
      </c>
      <c r="DS23" s="47" t="e">
        <f>STDEV(DS35:DS334)</f>
        <v>#DIV/0!</v>
      </c>
      <c r="DT23" s="29"/>
      <c r="DU23" s="29"/>
      <c r="DV23" s="50">
        <f t="shared" ref="DV23:DV31" si="35">DV22+$DT$21</f>
        <v>0.02</v>
      </c>
      <c r="DW23" s="51" t="e">
        <f t="shared" si="17"/>
        <v>#DIV/0!</v>
      </c>
      <c r="DX23" s="48"/>
      <c r="DY23" s="29"/>
      <c r="DZ23" s="29" t="s">
        <v>153</v>
      </c>
      <c r="EA23" s="47" t="e">
        <f>STDEV(EA35:EA334)</f>
        <v>#DIV/0!</v>
      </c>
      <c r="EB23" s="29"/>
      <c r="EC23" s="29"/>
      <c r="ED23" s="50">
        <f>ED22+$EB$21</f>
        <v>0.02</v>
      </c>
      <c r="EE23" s="51" t="e">
        <f t="shared" si="18"/>
        <v>#DIV/0!</v>
      </c>
      <c r="EF23" s="48"/>
      <c r="EG23" s="29"/>
      <c r="EH23" s="29" t="s">
        <v>153</v>
      </c>
      <c r="EI23" s="47" t="e">
        <f>STDEV(EI35:EI334)</f>
        <v>#DIV/0!</v>
      </c>
      <c r="EJ23" s="29"/>
      <c r="EK23" s="29"/>
      <c r="EL23" s="50">
        <f t="shared" ref="EL23:EL31" si="36">EL22+$EJ$21</f>
        <v>0.02</v>
      </c>
      <c r="EM23" s="51" t="e">
        <f t="shared" si="19"/>
        <v>#DIV/0!</v>
      </c>
      <c r="EN23" s="48"/>
      <c r="EO23" s="29"/>
      <c r="EP23" s="29" t="s">
        <v>153</v>
      </c>
      <c r="EQ23" s="47" t="e">
        <f>STDEV(EQ35:EQ334)</f>
        <v>#DIV/0!</v>
      </c>
      <c r="ER23" s="29"/>
      <c r="ES23" s="29"/>
      <c r="ET23" s="50">
        <f t="shared" ref="ET23:ET31" si="37">ET22+$ER$21</f>
        <v>0.02</v>
      </c>
      <c r="EU23" s="51" t="e">
        <f t="shared" si="20"/>
        <v>#DIV/0!</v>
      </c>
      <c r="EV23" s="48"/>
      <c r="EW23" s="29"/>
      <c r="EX23" s="29" t="s">
        <v>153</v>
      </c>
      <c r="EY23" s="47" t="e">
        <f>STDEV(EY35:EY334)</f>
        <v>#DIV/0!</v>
      </c>
      <c r="EZ23" s="29"/>
      <c r="FA23" s="29"/>
      <c r="FB23" s="50">
        <f t="shared" ref="FB23:FB31" si="38">FB22+$EZ$21</f>
        <v>0.02</v>
      </c>
      <c r="FC23" s="51" t="e">
        <f t="shared" si="21"/>
        <v>#DIV/0!</v>
      </c>
      <c r="FD23" s="48"/>
      <c r="FE23" s="29"/>
    </row>
    <row r="24" spans="1:161" ht="14.5">
      <c r="A24" s="26"/>
      <c r="B24" s="29"/>
      <c r="C24" s="29"/>
      <c r="D24" s="29"/>
      <c r="E24" s="29"/>
      <c r="F24" s="50">
        <f t="shared" si="2"/>
        <v>0.03</v>
      </c>
      <c r="G24" s="51" t="e">
        <f t="shared" si="0"/>
        <v>#DIV/0!</v>
      </c>
      <c r="H24" s="48"/>
      <c r="I24" s="29"/>
      <c r="J24" s="29"/>
      <c r="K24" s="29"/>
      <c r="L24" s="29"/>
      <c r="M24" s="29"/>
      <c r="N24" s="50">
        <f t="shared" si="3"/>
        <v>0.03</v>
      </c>
      <c r="O24" s="51" t="e">
        <f t="shared" si="1"/>
        <v>#DIV/0!</v>
      </c>
      <c r="P24" s="48"/>
      <c r="Q24" s="29"/>
      <c r="R24" s="29"/>
      <c r="S24" s="29"/>
      <c r="T24" s="29"/>
      <c r="U24" s="29"/>
      <c r="V24" s="50">
        <f t="shared" si="22"/>
        <v>0.03</v>
      </c>
      <c r="W24" s="51" t="e">
        <f t="shared" si="4"/>
        <v>#DIV/0!</v>
      </c>
      <c r="X24" s="48"/>
      <c r="Y24" s="29"/>
      <c r="Z24" s="29"/>
      <c r="AA24" s="29"/>
      <c r="AB24" s="29"/>
      <c r="AC24" s="29"/>
      <c r="AD24" s="50">
        <f t="shared" si="23"/>
        <v>0.03</v>
      </c>
      <c r="AE24" s="51" t="e">
        <f t="shared" si="5"/>
        <v>#DIV/0!</v>
      </c>
      <c r="AF24" s="48"/>
      <c r="AG24" s="29"/>
      <c r="AH24" s="29"/>
      <c r="AI24" s="29"/>
      <c r="AJ24" s="29"/>
      <c r="AK24" s="29"/>
      <c r="AL24" s="50">
        <f t="shared" si="24"/>
        <v>0.03</v>
      </c>
      <c r="AM24" s="51" t="e">
        <f t="shared" si="6"/>
        <v>#DIV/0!</v>
      </c>
      <c r="AN24" s="48"/>
      <c r="AO24" s="29"/>
      <c r="AP24" s="29"/>
      <c r="AQ24" s="29"/>
      <c r="AR24" s="29"/>
      <c r="AS24" s="29"/>
      <c r="AT24" s="50">
        <f t="shared" si="25"/>
        <v>0.03</v>
      </c>
      <c r="AU24" s="51" t="e">
        <f t="shared" si="7"/>
        <v>#DIV/0!</v>
      </c>
      <c r="AV24" s="48"/>
      <c r="AW24" s="29"/>
      <c r="AX24" s="29"/>
      <c r="AY24" s="29"/>
      <c r="AZ24" s="29"/>
      <c r="BA24" s="29"/>
      <c r="BB24" s="50">
        <f t="shared" si="26"/>
        <v>0.03</v>
      </c>
      <c r="BC24" s="51" t="e">
        <f t="shared" si="8"/>
        <v>#DIV/0!</v>
      </c>
      <c r="BD24" s="48"/>
      <c r="BE24" s="29"/>
      <c r="BF24" s="29"/>
      <c r="BG24" s="29"/>
      <c r="BH24" s="29"/>
      <c r="BI24" s="29"/>
      <c r="BJ24" s="50">
        <f t="shared" si="27"/>
        <v>0.03</v>
      </c>
      <c r="BK24" s="51" t="e">
        <f t="shared" si="9"/>
        <v>#DIV/0!</v>
      </c>
      <c r="BL24" s="48"/>
      <c r="BM24" s="29"/>
      <c r="BN24" s="29"/>
      <c r="BO24" s="29"/>
      <c r="BP24" s="29"/>
      <c r="BQ24" s="29"/>
      <c r="BR24" s="50">
        <f t="shared" si="28"/>
        <v>0.03</v>
      </c>
      <c r="BS24" s="51" t="e">
        <f t="shared" si="10"/>
        <v>#DIV/0!</v>
      </c>
      <c r="BT24" s="48"/>
      <c r="BU24" s="29"/>
      <c r="BV24" s="29"/>
      <c r="BW24" s="29"/>
      <c r="BX24" s="29"/>
      <c r="BY24" s="29"/>
      <c r="BZ24" s="50">
        <f t="shared" si="29"/>
        <v>0.03</v>
      </c>
      <c r="CA24" s="51" t="e">
        <f t="shared" si="11"/>
        <v>#DIV/0!</v>
      </c>
      <c r="CB24" s="48"/>
      <c r="CC24" s="29"/>
      <c r="CD24" s="29"/>
      <c r="CE24" s="29"/>
      <c r="CF24" s="29"/>
      <c r="CG24" s="29"/>
      <c r="CH24" s="50">
        <f t="shared" si="30"/>
        <v>0</v>
      </c>
      <c r="CI24" s="51" t="e">
        <f t="shared" si="12"/>
        <v>#DIV/0!</v>
      </c>
      <c r="CJ24" s="48"/>
      <c r="CK24" s="29"/>
      <c r="CL24" s="29"/>
      <c r="CM24" s="29"/>
      <c r="CN24" s="29"/>
      <c r="CO24" s="29"/>
      <c r="CP24" s="50">
        <f t="shared" si="31"/>
        <v>0</v>
      </c>
      <c r="CQ24" s="51" t="e">
        <f t="shared" si="13"/>
        <v>#DIV/0!</v>
      </c>
      <c r="CR24" s="48"/>
      <c r="CS24" s="29"/>
      <c r="CT24" s="29"/>
      <c r="CU24" s="29"/>
      <c r="CV24" s="29"/>
      <c r="CW24" s="29"/>
      <c r="CX24" s="50">
        <f t="shared" si="32"/>
        <v>0</v>
      </c>
      <c r="CY24" s="51" t="e">
        <f t="shared" si="14"/>
        <v>#DIV/0!</v>
      </c>
      <c r="CZ24" s="48"/>
      <c r="DA24" s="29"/>
      <c r="DB24" s="29"/>
      <c r="DC24" s="29"/>
      <c r="DD24" s="29"/>
      <c r="DE24" s="29"/>
      <c r="DF24" s="50">
        <f t="shared" si="33"/>
        <v>0.03</v>
      </c>
      <c r="DG24" s="51" t="e">
        <f t="shared" si="15"/>
        <v>#DIV/0!</v>
      </c>
      <c r="DH24" s="48"/>
      <c r="DI24" s="29"/>
      <c r="DJ24" s="29"/>
      <c r="DK24" s="29"/>
      <c r="DL24" s="29"/>
      <c r="DM24" s="29"/>
      <c r="DN24" s="50">
        <f t="shared" si="34"/>
        <v>0.03</v>
      </c>
      <c r="DO24" s="51" t="e">
        <f t="shared" si="16"/>
        <v>#DIV/0!</v>
      </c>
      <c r="DP24" s="48"/>
      <c r="DQ24" s="29"/>
      <c r="DR24" s="29"/>
      <c r="DS24" s="29"/>
      <c r="DT24" s="29"/>
      <c r="DU24" s="29"/>
      <c r="DV24" s="50">
        <f t="shared" si="35"/>
        <v>0.03</v>
      </c>
      <c r="DW24" s="51" t="e">
        <f t="shared" si="17"/>
        <v>#DIV/0!</v>
      </c>
      <c r="DX24" s="48"/>
      <c r="DY24" s="29"/>
      <c r="DZ24" s="29"/>
      <c r="EA24" s="29"/>
      <c r="EB24" s="29"/>
      <c r="EC24" s="29"/>
      <c r="ED24" s="50">
        <f t="shared" ref="ED24:ED31" si="39">ED23+$EB$21</f>
        <v>0.03</v>
      </c>
      <c r="EE24" s="51" t="e">
        <f t="shared" si="18"/>
        <v>#DIV/0!</v>
      </c>
      <c r="EF24" s="48"/>
      <c r="EG24" s="29"/>
      <c r="EH24" s="29"/>
      <c r="EI24" s="29"/>
      <c r="EJ24" s="29"/>
      <c r="EK24" s="29"/>
      <c r="EL24" s="50">
        <f t="shared" si="36"/>
        <v>0.03</v>
      </c>
      <c r="EM24" s="51" t="e">
        <f t="shared" si="19"/>
        <v>#DIV/0!</v>
      </c>
      <c r="EN24" s="48"/>
      <c r="EO24" s="29"/>
      <c r="EP24" s="29"/>
      <c r="EQ24" s="29"/>
      <c r="ER24" s="29"/>
      <c r="ES24" s="29"/>
      <c r="ET24" s="50">
        <f t="shared" si="37"/>
        <v>0.03</v>
      </c>
      <c r="EU24" s="51" t="e">
        <f t="shared" si="20"/>
        <v>#DIV/0!</v>
      </c>
      <c r="EV24" s="48"/>
      <c r="EW24" s="29"/>
      <c r="EX24" s="29"/>
      <c r="EY24" s="29"/>
      <c r="EZ24" s="29"/>
      <c r="FA24" s="29"/>
      <c r="FB24" s="50">
        <f t="shared" si="38"/>
        <v>0.03</v>
      </c>
      <c r="FC24" s="51" t="e">
        <f t="shared" si="21"/>
        <v>#DIV/0!</v>
      </c>
      <c r="FD24" s="48"/>
      <c r="FE24" s="29"/>
    </row>
    <row r="25" spans="1:161" ht="14.5">
      <c r="A25" s="26"/>
      <c r="B25" s="29"/>
      <c r="C25" s="29"/>
      <c r="D25" s="29"/>
      <c r="E25" s="29"/>
      <c r="F25" s="50">
        <f t="shared" si="2"/>
        <v>0.04</v>
      </c>
      <c r="G25" s="51" t="e">
        <f t="shared" si="0"/>
        <v>#DIV/0!</v>
      </c>
      <c r="H25" s="48"/>
      <c r="I25" s="29"/>
      <c r="J25" s="29"/>
      <c r="K25" s="29"/>
      <c r="L25" s="29"/>
      <c r="M25" s="29"/>
      <c r="N25" s="50">
        <f t="shared" si="3"/>
        <v>0.04</v>
      </c>
      <c r="O25" s="51" t="e">
        <f t="shared" si="1"/>
        <v>#DIV/0!</v>
      </c>
      <c r="P25" s="48"/>
      <c r="Q25" s="29"/>
      <c r="R25" s="29"/>
      <c r="S25" s="29"/>
      <c r="T25" s="29"/>
      <c r="U25" s="29"/>
      <c r="V25" s="50">
        <f t="shared" si="22"/>
        <v>0.04</v>
      </c>
      <c r="W25" s="51" t="e">
        <f t="shared" si="4"/>
        <v>#DIV/0!</v>
      </c>
      <c r="X25" s="48"/>
      <c r="Y25" s="29"/>
      <c r="Z25" s="29"/>
      <c r="AA25" s="29"/>
      <c r="AB25" s="29"/>
      <c r="AC25" s="29"/>
      <c r="AD25" s="50">
        <f t="shared" si="23"/>
        <v>0.04</v>
      </c>
      <c r="AE25" s="51" t="e">
        <f t="shared" si="5"/>
        <v>#DIV/0!</v>
      </c>
      <c r="AF25" s="48"/>
      <c r="AG25" s="29"/>
      <c r="AH25" s="29"/>
      <c r="AI25" s="29"/>
      <c r="AJ25" s="29"/>
      <c r="AK25" s="29"/>
      <c r="AL25" s="50">
        <f t="shared" si="24"/>
        <v>0.04</v>
      </c>
      <c r="AM25" s="51" t="e">
        <f t="shared" si="6"/>
        <v>#DIV/0!</v>
      </c>
      <c r="AN25" s="48"/>
      <c r="AO25" s="29"/>
      <c r="AP25" s="29"/>
      <c r="AQ25" s="29"/>
      <c r="AR25" s="29"/>
      <c r="AS25" s="29"/>
      <c r="AT25" s="50">
        <f t="shared" si="25"/>
        <v>0.04</v>
      </c>
      <c r="AU25" s="51" t="e">
        <f t="shared" si="7"/>
        <v>#DIV/0!</v>
      </c>
      <c r="AV25" s="48"/>
      <c r="AW25" s="29"/>
      <c r="AX25" s="29"/>
      <c r="AY25" s="29"/>
      <c r="AZ25" s="29"/>
      <c r="BA25" s="29"/>
      <c r="BB25" s="50">
        <f t="shared" si="26"/>
        <v>0.04</v>
      </c>
      <c r="BC25" s="51" t="e">
        <f t="shared" si="8"/>
        <v>#DIV/0!</v>
      </c>
      <c r="BD25" s="48"/>
      <c r="BE25" s="29"/>
      <c r="BF25" s="29"/>
      <c r="BG25" s="29"/>
      <c r="BH25" s="29"/>
      <c r="BI25" s="29"/>
      <c r="BJ25" s="50">
        <f t="shared" si="27"/>
        <v>0.04</v>
      </c>
      <c r="BK25" s="51" t="e">
        <f t="shared" si="9"/>
        <v>#DIV/0!</v>
      </c>
      <c r="BL25" s="48"/>
      <c r="BM25" s="29"/>
      <c r="BN25" s="29"/>
      <c r="BO25" s="29"/>
      <c r="BP25" s="29"/>
      <c r="BQ25" s="29"/>
      <c r="BR25" s="50">
        <f t="shared" si="28"/>
        <v>0.04</v>
      </c>
      <c r="BS25" s="51" t="e">
        <f t="shared" si="10"/>
        <v>#DIV/0!</v>
      </c>
      <c r="BT25" s="48"/>
      <c r="BU25" s="29"/>
      <c r="BV25" s="29"/>
      <c r="BW25" s="29"/>
      <c r="BX25" s="29"/>
      <c r="BY25" s="29"/>
      <c r="BZ25" s="50">
        <f t="shared" si="29"/>
        <v>0.04</v>
      </c>
      <c r="CA25" s="51" t="e">
        <f t="shared" si="11"/>
        <v>#DIV/0!</v>
      </c>
      <c r="CB25" s="48"/>
      <c r="CC25" s="29"/>
      <c r="CD25" s="29"/>
      <c r="CE25" s="29"/>
      <c r="CF25" s="29"/>
      <c r="CG25" s="29"/>
      <c r="CH25" s="50">
        <f t="shared" si="30"/>
        <v>0</v>
      </c>
      <c r="CI25" s="51" t="e">
        <f t="shared" si="12"/>
        <v>#DIV/0!</v>
      </c>
      <c r="CJ25" s="48"/>
      <c r="CK25" s="29"/>
      <c r="CL25" s="29"/>
      <c r="CM25" s="29"/>
      <c r="CN25" s="29"/>
      <c r="CO25" s="29"/>
      <c r="CP25" s="50">
        <f t="shared" si="31"/>
        <v>0</v>
      </c>
      <c r="CQ25" s="51" t="e">
        <f t="shared" si="13"/>
        <v>#DIV/0!</v>
      </c>
      <c r="CR25" s="48"/>
      <c r="CS25" s="29"/>
      <c r="CT25" s="29"/>
      <c r="CU25" s="29"/>
      <c r="CV25" s="29"/>
      <c r="CW25" s="29"/>
      <c r="CX25" s="50">
        <f t="shared" si="32"/>
        <v>0</v>
      </c>
      <c r="CY25" s="51" t="e">
        <f t="shared" si="14"/>
        <v>#DIV/0!</v>
      </c>
      <c r="CZ25" s="48"/>
      <c r="DA25" s="29"/>
      <c r="DB25" s="29"/>
      <c r="DC25" s="29"/>
      <c r="DD25" s="29"/>
      <c r="DE25" s="29"/>
      <c r="DF25" s="50">
        <f t="shared" si="33"/>
        <v>0.04</v>
      </c>
      <c r="DG25" s="51" t="e">
        <f t="shared" si="15"/>
        <v>#DIV/0!</v>
      </c>
      <c r="DH25" s="48"/>
      <c r="DI25" s="29"/>
      <c r="DJ25" s="29"/>
      <c r="DK25" s="29"/>
      <c r="DL25" s="29"/>
      <c r="DM25" s="29"/>
      <c r="DN25" s="50">
        <f t="shared" si="34"/>
        <v>0.04</v>
      </c>
      <c r="DO25" s="51" t="e">
        <f t="shared" si="16"/>
        <v>#DIV/0!</v>
      </c>
      <c r="DP25" s="48"/>
      <c r="DQ25" s="29"/>
      <c r="DR25" s="29"/>
      <c r="DS25" s="29"/>
      <c r="DT25" s="29"/>
      <c r="DU25" s="29"/>
      <c r="DV25" s="50">
        <f t="shared" si="35"/>
        <v>0.04</v>
      </c>
      <c r="DW25" s="51" t="e">
        <f t="shared" si="17"/>
        <v>#DIV/0!</v>
      </c>
      <c r="DX25" s="48"/>
      <c r="DY25" s="29"/>
      <c r="DZ25" s="29"/>
      <c r="EA25" s="29"/>
      <c r="EB25" s="29"/>
      <c r="EC25" s="29"/>
      <c r="ED25" s="50">
        <f t="shared" si="39"/>
        <v>0.04</v>
      </c>
      <c r="EE25" s="51" t="e">
        <f t="shared" si="18"/>
        <v>#DIV/0!</v>
      </c>
      <c r="EF25" s="48"/>
      <c r="EG25" s="29"/>
      <c r="EH25" s="29"/>
      <c r="EI25" s="29"/>
      <c r="EJ25" s="29"/>
      <c r="EK25" s="29"/>
      <c r="EL25" s="50">
        <f t="shared" si="36"/>
        <v>0.04</v>
      </c>
      <c r="EM25" s="51" t="e">
        <f t="shared" si="19"/>
        <v>#DIV/0!</v>
      </c>
      <c r="EN25" s="48"/>
      <c r="EO25" s="29"/>
      <c r="EP25" s="29"/>
      <c r="EQ25" s="29"/>
      <c r="ER25" s="29"/>
      <c r="ES25" s="29"/>
      <c r="ET25" s="50">
        <f t="shared" si="37"/>
        <v>0.04</v>
      </c>
      <c r="EU25" s="51" t="e">
        <f t="shared" si="20"/>
        <v>#DIV/0!</v>
      </c>
      <c r="EV25" s="48"/>
      <c r="EW25" s="29"/>
      <c r="EX25" s="29"/>
      <c r="EY25" s="29"/>
      <c r="EZ25" s="29"/>
      <c r="FA25" s="29"/>
      <c r="FB25" s="50">
        <f t="shared" si="38"/>
        <v>0.04</v>
      </c>
      <c r="FC25" s="51" t="e">
        <f t="shared" si="21"/>
        <v>#DIV/0!</v>
      </c>
      <c r="FD25" s="48"/>
      <c r="FE25" s="29"/>
    </row>
    <row r="26" spans="1:161" ht="14.5">
      <c r="A26" s="26"/>
      <c r="B26" s="29"/>
      <c r="C26" s="29"/>
      <c r="D26" s="29"/>
      <c r="E26" s="29"/>
      <c r="F26" s="50">
        <f t="shared" si="2"/>
        <v>0.05</v>
      </c>
      <c r="G26" s="51" t="e">
        <f t="shared" si="0"/>
        <v>#DIV/0!</v>
      </c>
      <c r="H26" s="48"/>
      <c r="I26" s="29"/>
      <c r="J26" s="29"/>
      <c r="K26" s="29"/>
      <c r="L26" s="29"/>
      <c r="M26" s="29"/>
      <c r="N26" s="50">
        <f t="shared" si="3"/>
        <v>0.05</v>
      </c>
      <c r="O26" s="51" t="e">
        <f t="shared" si="1"/>
        <v>#DIV/0!</v>
      </c>
      <c r="P26" s="48"/>
      <c r="Q26" s="29"/>
      <c r="R26" s="29"/>
      <c r="S26" s="29"/>
      <c r="T26" s="29"/>
      <c r="U26" s="29"/>
      <c r="V26" s="50">
        <f t="shared" si="22"/>
        <v>0.05</v>
      </c>
      <c r="W26" s="51" t="e">
        <f t="shared" si="4"/>
        <v>#DIV/0!</v>
      </c>
      <c r="X26" s="48"/>
      <c r="Y26" s="29"/>
      <c r="Z26" s="29"/>
      <c r="AA26" s="29"/>
      <c r="AB26" s="29"/>
      <c r="AC26" s="29"/>
      <c r="AD26" s="50">
        <f t="shared" si="23"/>
        <v>0.05</v>
      </c>
      <c r="AE26" s="51" t="e">
        <f t="shared" si="5"/>
        <v>#DIV/0!</v>
      </c>
      <c r="AF26" s="48"/>
      <c r="AG26" s="29"/>
      <c r="AH26" s="29"/>
      <c r="AI26" s="29"/>
      <c r="AJ26" s="29"/>
      <c r="AK26" s="29"/>
      <c r="AL26" s="50">
        <f t="shared" si="24"/>
        <v>0.05</v>
      </c>
      <c r="AM26" s="51" t="e">
        <f t="shared" si="6"/>
        <v>#DIV/0!</v>
      </c>
      <c r="AN26" s="48"/>
      <c r="AO26" s="29"/>
      <c r="AP26" s="29"/>
      <c r="AQ26" s="29"/>
      <c r="AR26" s="29"/>
      <c r="AS26" s="29"/>
      <c r="AT26" s="50">
        <f t="shared" si="25"/>
        <v>0.05</v>
      </c>
      <c r="AU26" s="51" t="e">
        <f t="shared" si="7"/>
        <v>#DIV/0!</v>
      </c>
      <c r="AV26" s="48"/>
      <c r="AW26" s="29"/>
      <c r="AX26" s="29"/>
      <c r="AY26" s="29"/>
      <c r="AZ26" s="29"/>
      <c r="BA26" s="29"/>
      <c r="BB26" s="50">
        <f t="shared" si="26"/>
        <v>0.05</v>
      </c>
      <c r="BC26" s="51" t="e">
        <f t="shared" si="8"/>
        <v>#DIV/0!</v>
      </c>
      <c r="BD26" s="48"/>
      <c r="BE26" s="29"/>
      <c r="BF26" s="29"/>
      <c r="BG26" s="29"/>
      <c r="BH26" s="29"/>
      <c r="BI26" s="29"/>
      <c r="BJ26" s="50">
        <f t="shared" si="27"/>
        <v>0.05</v>
      </c>
      <c r="BK26" s="51" t="e">
        <f t="shared" si="9"/>
        <v>#DIV/0!</v>
      </c>
      <c r="BL26" s="48"/>
      <c r="BM26" s="29"/>
      <c r="BN26" s="29"/>
      <c r="BO26" s="29"/>
      <c r="BP26" s="29"/>
      <c r="BQ26" s="29"/>
      <c r="BR26" s="50">
        <f t="shared" si="28"/>
        <v>0.05</v>
      </c>
      <c r="BS26" s="51" t="e">
        <f t="shared" si="10"/>
        <v>#DIV/0!</v>
      </c>
      <c r="BT26" s="48"/>
      <c r="BU26" s="29"/>
      <c r="BV26" s="29"/>
      <c r="BW26" s="29"/>
      <c r="BX26" s="29"/>
      <c r="BY26" s="29"/>
      <c r="BZ26" s="50">
        <f t="shared" si="29"/>
        <v>0.05</v>
      </c>
      <c r="CA26" s="51" t="e">
        <f t="shared" si="11"/>
        <v>#DIV/0!</v>
      </c>
      <c r="CB26" s="48"/>
      <c r="CC26" s="29"/>
      <c r="CD26" s="29"/>
      <c r="CE26" s="29"/>
      <c r="CF26" s="29"/>
      <c r="CG26" s="29"/>
      <c r="CH26" s="50">
        <f t="shared" si="30"/>
        <v>0</v>
      </c>
      <c r="CI26" s="51" t="e">
        <f t="shared" si="12"/>
        <v>#DIV/0!</v>
      </c>
      <c r="CJ26" s="48"/>
      <c r="CK26" s="29"/>
      <c r="CL26" s="29"/>
      <c r="CM26" s="29"/>
      <c r="CN26" s="29"/>
      <c r="CO26" s="29"/>
      <c r="CP26" s="50">
        <f t="shared" si="31"/>
        <v>0</v>
      </c>
      <c r="CQ26" s="51" t="e">
        <f t="shared" si="13"/>
        <v>#DIV/0!</v>
      </c>
      <c r="CR26" s="48"/>
      <c r="CS26" s="29"/>
      <c r="CT26" s="29"/>
      <c r="CU26" s="29"/>
      <c r="CV26" s="29"/>
      <c r="CW26" s="29"/>
      <c r="CX26" s="50">
        <f t="shared" si="32"/>
        <v>0</v>
      </c>
      <c r="CY26" s="51" t="e">
        <f t="shared" si="14"/>
        <v>#DIV/0!</v>
      </c>
      <c r="CZ26" s="48"/>
      <c r="DA26" s="29"/>
      <c r="DB26" s="29"/>
      <c r="DC26" s="29"/>
      <c r="DD26" s="29"/>
      <c r="DE26" s="29"/>
      <c r="DF26" s="50">
        <f t="shared" si="33"/>
        <v>0.05</v>
      </c>
      <c r="DG26" s="51" t="e">
        <f t="shared" si="15"/>
        <v>#DIV/0!</v>
      </c>
      <c r="DH26" s="48"/>
      <c r="DI26" s="29"/>
      <c r="DJ26" s="29"/>
      <c r="DK26" s="29"/>
      <c r="DL26" s="29"/>
      <c r="DM26" s="29"/>
      <c r="DN26" s="50">
        <f t="shared" si="34"/>
        <v>0.05</v>
      </c>
      <c r="DO26" s="51" t="e">
        <f t="shared" si="16"/>
        <v>#DIV/0!</v>
      </c>
      <c r="DP26" s="48"/>
      <c r="DQ26" s="29"/>
      <c r="DR26" s="29"/>
      <c r="DS26" s="29"/>
      <c r="DT26" s="29"/>
      <c r="DU26" s="29"/>
      <c r="DV26" s="50">
        <f t="shared" si="35"/>
        <v>0.05</v>
      </c>
      <c r="DW26" s="51" t="e">
        <f t="shared" si="17"/>
        <v>#DIV/0!</v>
      </c>
      <c r="DX26" s="48"/>
      <c r="DY26" s="29"/>
      <c r="DZ26" s="29"/>
      <c r="EA26" s="29"/>
      <c r="EB26" s="29"/>
      <c r="EC26" s="29"/>
      <c r="ED26" s="50">
        <f t="shared" si="39"/>
        <v>0.05</v>
      </c>
      <c r="EE26" s="51" t="e">
        <f t="shared" si="18"/>
        <v>#DIV/0!</v>
      </c>
      <c r="EF26" s="48"/>
      <c r="EG26" s="29"/>
      <c r="EH26" s="29"/>
      <c r="EI26" s="29"/>
      <c r="EJ26" s="29"/>
      <c r="EK26" s="29"/>
      <c r="EL26" s="50">
        <f t="shared" si="36"/>
        <v>0.05</v>
      </c>
      <c r="EM26" s="51" t="e">
        <f t="shared" si="19"/>
        <v>#DIV/0!</v>
      </c>
      <c r="EN26" s="48"/>
      <c r="EO26" s="29"/>
      <c r="EP26" s="29"/>
      <c r="EQ26" s="29"/>
      <c r="ER26" s="29"/>
      <c r="ES26" s="29"/>
      <c r="ET26" s="50">
        <f t="shared" si="37"/>
        <v>0.05</v>
      </c>
      <c r="EU26" s="51" t="e">
        <f t="shared" si="20"/>
        <v>#DIV/0!</v>
      </c>
      <c r="EV26" s="48"/>
      <c r="EW26" s="29"/>
      <c r="EX26" s="29"/>
      <c r="EY26" s="29"/>
      <c r="EZ26" s="29"/>
      <c r="FA26" s="29"/>
      <c r="FB26" s="50">
        <f t="shared" si="38"/>
        <v>0.05</v>
      </c>
      <c r="FC26" s="51" t="e">
        <f t="shared" si="21"/>
        <v>#DIV/0!</v>
      </c>
      <c r="FD26" s="48"/>
      <c r="FE26" s="29"/>
    </row>
    <row r="27" spans="1:161" ht="14.5">
      <c r="A27" s="26"/>
      <c r="B27" s="29"/>
      <c r="C27" s="29"/>
      <c r="D27" s="29"/>
      <c r="E27" s="29"/>
      <c r="F27" s="50">
        <f t="shared" si="2"/>
        <v>6.0000000000000005E-2</v>
      </c>
      <c r="G27" s="51" t="e">
        <f t="shared" si="0"/>
        <v>#DIV/0!</v>
      </c>
      <c r="H27" s="48"/>
      <c r="I27" s="29"/>
      <c r="J27" s="29"/>
      <c r="K27" s="29"/>
      <c r="L27" s="29"/>
      <c r="M27" s="29"/>
      <c r="N27" s="50">
        <f t="shared" si="3"/>
        <v>6.0000000000000005E-2</v>
      </c>
      <c r="O27" s="51" t="e">
        <f t="shared" si="1"/>
        <v>#DIV/0!</v>
      </c>
      <c r="P27" s="48"/>
      <c r="Q27" s="29"/>
      <c r="R27" s="29"/>
      <c r="S27" s="29"/>
      <c r="T27" s="29"/>
      <c r="U27" s="29"/>
      <c r="V27" s="50">
        <f t="shared" si="22"/>
        <v>6.0000000000000005E-2</v>
      </c>
      <c r="W27" s="51" t="e">
        <f t="shared" si="4"/>
        <v>#DIV/0!</v>
      </c>
      <c r="X27" s="48"/>
      <c r="Y27" s="29"/>
      <c r="Z27" s="29"/>
      <c r="AA27" s="29"/>
      <c r="AB27" s="29"/>
      <c r="AC27" s="29"/>
      <c r="AD27" s="50">
        <f t="shared" si="23"/>
        <v>6.0000000000000005E-2</v>
      </c>
      <c r="AE27" s="51" t="e">
        <f t="shared" si="5"/>
        <v>#DIV/0!</v>
      </c>
      <c r="AF27" s="48"/>
      <c r="AG27" s="29"/>
      <c r="AH27" s="29"/>
      <c r="AI27" s="29"/>
      <c r="AJ27" s="29"/>
      <c r="AK27" s="29"/>
      <c r="AL27" s="50">
        <f t="shared" si="24"/>
        <v>6.0000000000000005E-2</v>
      </c>
      <c r="AM27" s="51" t="e">
        <f t="shared" si="6"/>
        <v>#DIV/0!</v>
      </c>
      <c r="AN27" s="48"/>
      <c r="AO27" s="29"/>
      <c r="AP27" s="29"/>
      <c r="AQ27" s="29"/>
      <c r="AR27" s="29"/>
      <c r="AS27" s="29"/>
      <c r="AT27" s="50">
        <f t="shared" si="25"/>
        <v>6.0000000000000005E-2</v>
      </c>
      <c r="AU27" s="51" t="e">
        <f t="shared" si="7"/>
        <v>#DIV/0!</v>
      </c>
      <c r="AV27" s="48"/>
      <c r="AW27" s="29"/>
      <c r="AX27" s="29"/>
      <c r="AY27" s="29"/>
      <c r="AZ27" s="29"/>
      <c r="BA27" s="29"/>
      <c r="BB27" s="50">
        <f t="shared" si="26"/>
        <v>6.0000000000000005E-2</v>
      </c>
      <c r="BC27" s="51" t="e">
        <f t="shared" si="8"/>
        <v>#DIV/0!</v>
      </c>
      <c r="BD27" s="48"/>
      <c r="BE27" s="29"/>
      <c r="BF27" s="29"/>
      <c r="BG27" s="29"/>
      <c r="BH27" s="29"/>
      <c r="BI27" s="29"/>
      <c r="BJ27" s="50">
        <f t="shared" si="27"/>
        <v>6.0000000000000005E-2</v>
      </c>
      <c r="BK27" s="51" t="e">
        <f t="shared" si="9"/>
        <v>#DIV/0!</v>
      </c>
      <c r="BL27" s="48"/>
      <c r="BM27" s="29"/>
      <c r="BN27" s="29"/>
      <c r="BO27" s="29"/>
      <c r="BP27" s="29"/>
      <c r="BQ27" s="29"/>
      <c r="BR27" s="50">
        <f t="shared" si="28"/>
        <v>6.0000000000000005E-2</v>
      </c>
      <c r="BS27" s="51" t="e">
        <f t="shared" si="10"/>
        <v>#DIV/0!</v>
      </c>
      <c r="BT27" s="48"/>
      <c r="BU27" s="29"/>
      <c r="BV27" s="29"/>
      <c r="BW27" s="29"/>
      <c r="BX27" s="29"/>
      <c r="BY27" s="29"/>
      <c r="BZ27" s="50">
        <f t="shared" si="29"/>
        <v>6.0000000000000005E-2</v>
      </c>
      <c r="CA27" s="51" t="e">
        <f t="shared" si="11"/>
        <v>#DIV/0!</v>
      </c>
      <c r="CB27" s="48"/>
      <c r="CC27" s="29"/>
      <c r="CD27" s="29"/>
      <c r="CE27" s="29"/>
      <c r="CF27" s="29"/>
      <c r="CG27" s="29"/>
      <c r="CH27" s="50">
        <f t="shared" si="30"/>
        <v>0</v>
      </c>
      <c r="CI27" s="51" t="e">
        <f t="shared" si="12"/>
        <v>#DIV/0!</v>
      </c>
      <c r="CJ27" s="48"/>
      <c r="CK27" s="29"/>
      <c r="CL27" s="29"/>
      <c r="CM27" s="29"/>
      <c r="CN27" s="29"/>
      <c r="CO27" s="29"/>
      <c r="CP27" s="50">
        <f t="shared" si="31"/>
        <v>0</v>
      </c>
      <c r="CQ27" s="51" t="e">
        <f t="shared" si="13"/>
        <v>#DIV/0!</v>
      </c>
      <c r="CR27" s="48"/>
      <c r="CS27" s="29"/>
      <c r="CT27" s="29"/>
      <c r="CU27" s="29"/>
      <c r="CV27" s="29"/>
      <c r="CW27" s="29"/>
      <c r="CX27" s="50">
        <f t="shared" si="32"/>
        <v>0</v>
      </c>
      <c r="CY27" s="51" t="e">
        <f t="shared" si="14"/>
        <v>#DIV/0!</v>
      </c>
      <c r="CZ27" s="48"/>
      <c r="DA27" s="29"/>
      <c r="DB27" s="29"/>
      <c r="DC27" s="29"/>
      <c r="DD27" s="29"/>
      <c r="DE27" s="29"/>
      <c r="DF27" s="50">
        <f t="shared" si="33"/>
        <v>6.0000000000000005E-2</v>
      </c>
      <c r="DG27" s="51" t="e">
        <f t="shared" si="15"/>
        <v>#DIV/0!</v>
      </c>
      <c r="DH27" s="48"/>
      <c r="DI27" s="29"/>
      <c r="DJ27" s="29"/>
      <c r="DK27" s="29"/>
      <c r="DL27" s="29"/>
      <c r="DM27" s="29"/>
      <c r="DN27" s="50">
        <f t="shared" si="34"/>
        <v>6.0000000000000005E-2</v>
      </c>
      <c r="DO27" s="51" t="e">
        <f t="shared" si="16"/>
        <v>#DIV/0!</v>
      </c>
      <c r="DP27" s="48"/>
      <c r="DQ27" s="29"/>
      <c r="DR27" s="29"/>
      <c r="DS27" s="29"/>
      <c r="DT27" s="29"/>
      <c r="DU27" s="29"/>
      <c r="DV27" s="50">
        <f t="shared" si="35"/>
        <v>6.0000000000000005E-2</v>
      </c>
      <c r="DW27" s="51" t="e">
        <f t="shared" si="17"/>
        <v>#DIV/0!</v>
      </c>
      <c r="DX27" s="48"/>
      <c r="DY27" s="29"/>
      <c r="DZ27" s="29"/>
      <c r="EA27" s="29"/>
      <c r="EB27" s="29"/>
      <c r="EC27" s="29"/>
      <c r="ED27" s="50">
        <f t="shared" si="39"/>
        <v>6.0000000000000005E-2</v>
      </c>
      <c r="EE27" s="51" t="e">
        <f t="shared" si="18"/>
        <v>#DIV/0!</v>
      </c>
      <c r="EF27" s="48"/>
      <c r="EG27" s="29"/>
      <c r="EH27" s="29"/>
      <c r="EI27" s="29"/>
      <c r="EJ27" s="29"/>
      <c r="EK27" s="29"/>
      <c r="EL27" s="50">
        <f t="shared" si="36"/>
        <v>6.0000000000000005E-2</v>
      </c>
      <c r="EM27" s="51" t="e">
        <f t="shared" si="19"/>
        <v>#DIV/0!</v>
      </c>
      <c r="EN27" s="48"/>
      <c r="EO27" s="29"/>
      <c r="EP27" s="29"/>
      <c r="EQ27" s="29"/>
      <c r="ER27" s="29"/>
      <c r="ES27" s="29"/>
      <c r="ET27" s="50">
        <f t="shared" si="37"/>
        <v>6.0000000000000005E-2</v>
      </c>
      <c r="EU27" s="51" t="e">
        <f t="shared" si="20"/>
        <v>#DIV/0!</v>
      </c>
      <c r="EV27" s="48"/>
      <c r="EW27" s="29"/>
      <c r="EX27" s="29"/>
      <c r="EY27" s="29"/>
      <c r="EZ27" s="29"/>
      <c r="FA27" s="29"/>
      <c r="FB27" s="50">
        <f t="shared" si="38"/>
        <v>6.0000000000000005E-2</v>
      </c>
      <c r="FC27" s="51" t="e">
        <f t="shared" si="21"/>
        <v>#DIV/0!</v>
      </c>
      <c r="FD27" s="48"/>
      <c r="FE27" s="29"/>
    </row>
    <row r="28" spans="1:161" ht="14.5">
      <c r="A28" s="26"/>
      <c r="B28" s="29"/>
      <c r="C28" s="29"/>
      <c r="D28" s="29"/>
      <c r="E28" s="29"/>
      <c r="F28" s="50">
        <f t="shared" si="2"/>
        <v>7.0000000000000007E-2</v>
      </c>
      <c r="G28" s="51" t="e">
        <f t="shared" si="0"/>
        <v>#DIV/0!</v>
      </c>
      <c r="H28" s="48"/>
      <c r="I28" s="29"/>
      <c r="J28" s="29"/>
      <c r="K28" s="29"/>
      <c r="L28" s="29"/>
      <c r="M28" s="29"/>
      <c r="N28" s="50">
        <f t="shared" si="3"/>
        <v>7.0000000000000007E-2</v>
      </c>
      <c r="O28" s="51" t="e">
        <f t="shared" si="1"/>
        <v>#DIV/0!</v>
      </c>
      <c r="P28" s="48"/>
      <c r="Q28" s="29"/>
      <c r="R28" s="29"/>
      <c r="S28" s="29"/>
      <c r="T28" s="29"/>
      <c r="U28" s="29"/>
      <c r="V28" s="50">
        <f t="shared" si="22"/>
        <v>7.0000000000000007E-2</v>
      </c>
      <c r="W28" s="51" t="e">
        <f t="shared" si="4"/>
        <v>#DIV/0!</v>
      </c>
      <c r="X28" s="48"/>
      <c r="Y28" s="29"/>
      <c r="Z28" s="29"/>
      <c r="AA28" s="29"/>
      <c r="AB28" s="29"/>
      <c r="AC28" s="29"/>
      <c r="AD28" s="50">
        <f t="shared" si="23"/>
        <v>7.0000000000000007E-2</v>
      </c>
      <c r="AE28" s="51" t="e">
        <f t="shared" si="5"/>
        <v>#DIV/0!</v>
      </c>
      <c r="AF28" s="48"/>
      <c r="AG28" s="29"/>
      <c r="AH28" s="29"/>
      <c r="AI28" s="29"/>
      <c r="AJ28" s="29"/>
      <c r="AK28" s="29"/>
      <c r="AL28" s="50">
        <f t="shared" si="24"/>
        <v>7.0000000000000007E-2</v>
      </c>
      <c r="AM28" s="51" t="e">
        <f t="shared" si="6"/>
        <v>#DIV/0!</v>
      </c>
      <c r="AN28" s="48"/>
      <c r="AO28" s="29"/>
      <c r="AP28" s="29"/>
      <c r="AQ28" s="29"/>
      <c r="AR28" s="29"/>
      <c r="AS28" s="29"/>
      <c r="AT28" s="50">
        <f t="shared" si="25"/>
        <v>7.0000000000000007E-2</v>
      </c>
      <c r="AU28" s="51" t="e">
        <f t="shared" si="7"/>
        <v>#DIV/0!</v>
      </c>
      <c r="AV28" s="48"/>
      <c r="AW28" s="29"/>
      <c r="AX28" s="29"/>
      <c r="AY28" s="29"/>
      <c r="AZ28" s="29"/>
      <c r="BA28" s="29"/>
      <c r="BB28" s="50">
        <f t="shared" si="26"/>
        <v>7.0000000000000007E-2</v>
      </c>
      <c r="BC28" s="51" t="e">
        <f t="shared" si="8"/>
        <v>#DIV/0!</v>
      </c>
      <c r="BD28" s="48"/>
      <c r="BE28" s="29"/>
      <c r="BF28" s="29"/>
      <c r="BG28" s="29"/>
      <c r="BH28" s="29"/>
      <c r="BI28" s="29"/>
      <c r="BJ28" s="50">
        <f t="shared" si="27"/>
        <v>7.0000000000000007E-2</v>
      </c>
      <c r="BK28" s="51" t="e">
        <f t="shared" si="9"/>
        <v>#DIV/0!</v>
      </c>
      <c r="BL28" s="48"/>
      <c r="BM28" s="29"/>
      <c r="BN28" s="29"/>
      <c r="BO28" s="29"/>
      <c r="BP28" s="29"/>
      <c r="BQ28" s="29"/>
      <c r="BR28" s="50">
        <f t="shared" si="28"/>
        <v>7.0000000000000007E-2</v>
      </c>
      <c r="BS28" s="51" t="e">
        <f t="shared" si="10"/>
        <v>#DIV/0!</v>
      </c>
      <c r="BT28" s="48"/>
      <c r="BU28" s="29"/>
      <c r="BV28" s="29"/>
      <c r="BW28" s="29"/>
      <c r="BX28" s="29"/>
      <c r="BY28" s="29"/>
      <c r="BZ28" s="50">
        <f t="shared" si="29"/>
        <v>7.0000000000000007E-2</v>
      </c>
      <c r="CA28" s="51" t="e">
        <f t="shared" si="11"/>
        <v>#DIV/0!</v>
      </c>
      <c r="CB28" s="48"/>
      <c r="CC28" s="29"/>
      <c r="CD28" s="29"/>
      <c r="CE28" s="29"/>
      <c r="CF28" s="29"/>
      <c r="CG28" s="29"/>
      <c r="CH28" s="50">
        <f t="shared" si="30"/>
        <v>0</v>
      </c>
      <c r="CI28" s="51" t="e">
        <f t="shared" si="12"/>
        <v>#DIV/0!</v>
      </c>
      <c r="CJ28" s="48"/>
      <c r="CK28" s="29"/>
      <c r="CL28" s="29"/>
      <c r="CM28" s="29"/>
      <c r="CN28" s="29"/>
      <c r="CO28" s="29"/>
      <c r="CP28" s="50">
        <f t="shared" si="31"/>
        <v>0</v>
      </c>
      <c r="CQ28" s="51" t="e">
        <f t="shared" si="13"/>
        <v>#DIV/0!</v>
      </c>
      <c r="CR28" s="48"/>
      <c r="CS28" s="29"/>
      <c r="CT28" s="29"/>
      <c r="CU28" s="29"/>
      <c r="CV28" s="29"/>
      <c r="CW28" s="29"/>
      <c r="CX28" s="50">
        <f t="shared" si="32"/>
        <v>0</v>
      </c>
      <c r="CY28" s="51" t="e">
        <f t="shared" si="14"/>
        <v>#DIV/0!</v>
      </c>
      <c r="CZ28" s="48"/>
      <c r="DA28" s="29"/>
      <c r="DB28" s="29"/>
      <c r="DC28" s="29"/>
      <c r="DD28" s="29"/>
      <c r="DE28" s="29"/>
      <c r="DF28" s="50">
        <f t="shared" si="33"/>
        <v>7.0000000000000007E-2</v>
      </c>
      <c r="DG28" s="51" t="e">
        <f t="shared" si="15"/>
        <v>#DIV/0!</v>
      </c>
      <c r="DH28" s="48"/>
      <c r="DI28" s="29"/>
      <c r="DJ28" s="29"/>
      <c r="DK28" s="29"/>
      <c r="DL28" s="29"/>
      <c r="DM28" s="29"/>
      <c r="DN28" s="50">
        <f t="shared" si="34"/>
        <v>7.0000000000000007E-2</v>
      </c>
      <c r="DO28" s="51" t="e">
        <f t="shared" si="16"/>
        <v>#DIV/0!</v>
      </c>
      <c r="DP28" s="48"/>
      <c r="DQ28" s="29"/>
      <c r="DR28" s="29"/>
      <c r="DS28" s="29"/>
      <c r="DT28" s="29"/>
      <c r="DU28" s="29"/>
      <c r="DV28" s="50">
        <f t="shared" si="35"/>
        <v>7.0000000000000007E-2</v>
      </c>
      <c r="DW28" s="51" t="e">
        <f t="shared" si="17"/>
        <v>#DIV/0!</v>
      </c>
      <c r="DX28" s="48"/>
      <c r="DY28" s="29"/>
      <c r="DZ28" s="29"/>
      <c r="EA28" s="29"/>
      <c r="EB28" s="29"/>
      <c r="EC28" s="29"/>
      <c r="ED28" s="50">
        <f t="shared" si="39"/>
        <v>7.0000000000000007E-2</v>
      </c>
      <c r="EE28" s="51" t="e">
        <f t="shared" si="18"/>
        <v>#DIV/0!</v>
      </c>
      <c r="EF28" s="48"/>
      <c r="EG28" s="29"/>
      <c r="EH28" s="29"/>
      <c r="EI28" s="29"/>
      <c r="EJ28" s="29"/>
      <c r="EK28" s="29"/>
      <c r="EL28" s="50">
        <f t="shared" si="36"/>
        <v>7.0000000000000007E-2</v>
      </c>
      <c r="EM28" s="51" t="e">
        <f t="shared" si="19"/>
        <v>#DIV/0!</v>
      </c>
      <c r="EN28" s="48"/>
      <c r="EO28" s="29"/>
      <c r="EP28" s="29"/>
      <c r="EQ28" s="29"/>
      <c r="ER28" s="29"/>
      <c r="ES28" s="29"/>
      <c r="ET28" s="50">
        <f t="shared" si="37"/>
        <v>7.0000000000000007E-2</v>
      </c>
      <c r="EU28" s="51" t="e">
        <f t="shared" si="20"/>
        <v>#DIV/0!</v>
      </c>
      <c r="EV28" s="48"/>
      <c r="EW28" s="29"/>
      <c r="EX28" s="29"/>
      <c r="EY28" s="29"/>
      <c r="EZ28" s="29"/>
      <c r="FA28" s="29"/>
      <c r="FB28" s="50">
        <f t="shared" si="38"/>
        <v>7.0000000000000007E-2</v>
      </c>
      <c r="FC28" s="51" t="e">
        <f t="shared" si="21"/>
        <v>#DIV/0!</v>
      </c>
      <c r="FD28" s="48"/>
      <c r="FE28" s="29"/>
    </row>
    <row r="29" spans="1:161" ht="14.5">
      <c r="A29" s="26"/>
      <c r="B29" s="29"/>
      <c r="C29" s="29"/>
      <c r="D29" s="29"/>
      <c r="E29" s="29"/>
      <c r="F29" s="50">
        <f t="shared" si="2"/>
        <v>0.08</v>
      </c>
      <c r="G29" s="51" t="e">
        <f t="shared" si="0"/>
        <v>#DIV/0!</v>
      </c>
      <c r="H29" s="48"/>
      <c r="I29" s="29"/>
      <c r="J29" s="29"/>
      <c r="K29" s="29"/>
      <c r="L29" s="29"/>
      <c r="M29" s="29"/>
      <c r="N29" s="50">
        <f t="shared" si="3"/>
        <v>0.08</v>
      </c>
      <c r="O29" s="51" t="e">
        <f t="shared" si="1"/>
        <v>#DIV/0!</v>
      </c>
      <c r="P29" s="48"/>
      <c r="Q29" s="29"/>
      <c r="R29" s="29"/>
      <c r="S29" s="29"/>
      <c r="T29" s="29"/>
      <c r="U29" s="29"/>
      <c r="V29" s="50">
        <f t="shared" si="22"/>
        <v>0.08</v>
      </c>
      <c r="W29" s="51" t="e">
        <f t="shared" si="4"/>
        <v>#DIV/0!</v>
      </c>
      <c r="X29" s="48"/>
      <c r="Y29" s="29"/>
      <c r="Z29" s="29"/>
      <c r="AA29" s="29"/>
      <c r="AB29" s="29"/>
      <c r="AC29" s="29"/>
      <c r="AD29" s="50">
        <f t="shared" si="23"/>
        <v>0.08</v>
      </c>
      <c r="AE29" s="51" t="e">
        <f t="shared" si="5"/>
        <v>#DIV/0!</v>
      </c>
      <c r="AF29" s="48"/>
      <c r="AG29" s="29"/>
      <c r="AH29" s="29"/>
      <c r="AI29" s="29"/>
      <c r="AJ29" s="29"/>
      <c r="AK29" s="29"/>
      <c r="AL29" s="50">
        <f t="shared" si="24"/>
        <v>0.08</v>
      </c>
      <c r="AM29" s="51" t="e">
        <f t="shared" si="6"/>
        <v>#DIV/0!</v>
      </c>
      <c r="AN29" s="48"/>
      <c r="AO29" s="29"/>
      <c r="AP29" s="29"/>
      <c r="AQ29" s="29"/>
      <c r="AR29" s="29"/>
      <c r="AS29" s="29"/>
      <c r="AT29" s="50">
        <f t="shared" si="25"/>
        <v>0.08</v>
      </c>
      <c r="AU29" s="51" t="e">
        <f t="shared" si="7"/>
        <v>#DIV/0!</v>
      </c>
      <c r="AV29" s="48"/>
      <c r="AW29" s="29"/>
      <c r="AX29" s="29"/>
      <c r="AY29" s="29"/>
      <c r="AZ29" s="29"/>
      <c r="BA29" s="29"/>
      <c r="BB29" s="50">
        <f t="shared" si="26"/>
        <v>0.08</v>
      </c>
      <c r="BC29" s="51" t="e">
        <f t="shared" si="8"/>
        <v>#DIV/0!</v>
      </c>
      <c r="BD29" s="48"/>
      <c r="BE29" s="29"/>
      <c r="BF29" s="29"/>
      <c r="BG29" s="29"/>
      <c r="BH29" s="29"/>
      <c r="BI29" s="29"/>
      <c r="BJ29" s="50">
        <f t="shared" si="27"/>
        <v>0.08</v>
      </c>
      <c r="BK29" s="51" t="e">
        <f t="shared" si="9"/>
        <v>#DIV/0!</v>
      </c>
      <c r="BL29" s="48"/>
      <c r="BM29" s="29"/>
      <c r="BN29" s="29"/>
      <c r="BO29" s="29"/>
      <c r="BP29" s="29"/>
      <c r="BQ29" s="29"/>
      <c r="BR29" s="50">
        <f t="shared" si="28"/>
        <v>0.08</v>
      </c>
      <c r="BS29" s="51" t="e">
        <f t="shared" si="10"/>
        <v>#DIV/0!</v>
      </c>
      <c r="BT29" s="48"/>
      <c r="BU29" s="29"/>
      <c r="BV29" s="29"/>
      <c r="BW29" s="29"/>
      <c r="BX29" s="29"/>
      <c r="BY29" s="29"/>
      <c r="BZ29" s="50">
        <f t="shared" si="29"/>
        <v>0.08</v>
      </c>
      <c r="CA29" s="51" t="e">
        <f t="shared" si="11"/>
        <v>#DIV/0!</v>
      </c>
      <c r="CB29" s="48"/>
      <c r="CC29" s="29"/>
      <c r="CD29" s="29"/>
      <c r="CE29" s="29"/>
      <c r="CF29" s="29"/>
      <c r="CG29" s="29"/>
      <c r="CH29" s="50">
        <f t="shared" si="30"/>
        <v>0</v>
      </c>
      <c r="CI29" s="51" t="e">
        <f t="shared" si="12"/>
        <v>#DIV/0!</v>
      </c>
      <c r="CJ29" s="48"/>
      <c r="CK29" s="29"/>
      <c r="CL29" s="29"/>
      <c r="CM29" s="29"/>
      <c r="CN29" s="29"/>
      <c r="CO29" s="29"/>
      <c r="CP29" s="50">
        <f t="shared" si="31"/>
        <v>0</v>
      </c>
      <c r="CQ29" s="51" t="e">
        <f t="shared" si="13"/>
        <v>#DIV/0!</v>
      </c>
      <c r="CR29" s="48"/>
      <c r="CS29" s="29"/>
      <c r="CT29" s="29"/>
      <c r="CU29" s="29"/>
      <c r="CV29" s="29"/>
      <c r="CW29" s="29"/>
      <c r="CX29" s="50">
        <f t="shared" si="32"/>
        <v>0</v>
      </c>
      <c r="CY29" s="51" t="e">
        <f t="shared" si="14"/>
        <v>#DIV/0!</v>
      </c>
      <c r="CZ29" s="48"/>
      <c r="DA29" s="29"/>
      <c r="DB29" s="29"/>
      <c r="DC29" s="29"/>
      <c r="DD29" s="29"/>
      <c r="DE29" s="29"/>
      <c r="DF29" s="50">
        <f t="shared" si="33"/>
        <v>0.08</v>
      </c>
      <c r="DG29" s="51" t="e">
        <f t="shared" si="15"/>
        <v>#DIV/0!</v>
      </c>
      <c r="DH29" s="48"/>
      <c r="DI29" s="29"/>
      <c r="DJ29" s="29"/>
      <c r="DK29" s="29"/>
      <c r="DL29" s="29"/>
      <c r="DM29" s="29"/>
      <c r="DN29" s="50">
        <f t="shared" si="34"/>
        <v>0.08</v>
      </c>
      <c r="DO29" s="51" t="e">
        <f t="shared" si="16"/>
        <v>#DIV/0!</v>
      </c>
      <c r="DP29" s="48"/>
      <c r="DQ29" s="29"/>
      <c r="DR29" s="29"/>
      <c r="DS29" s="29"/>
      <c r="DT29" s="29"/>
      <c r="DU29" s="29"/>
      <c r="DV29" s="50">
        <f t="shared" si="35"/>
        <v>0.08</v>
      </c>
      <c r="DW29" s="51" t="e">
        <f t="shared" si="17"/>
        <v>#DIV/0!</v>
      </c>
      <c r="DX29" s="48"/>
      <c r="DY29" s="29"/>
      <c r="DZ29" s="29"/>
      <c r="EA29" s="29"/>
      <c r="EB29" s="29"/>
      <c r="EC29" s="29"/>
      <c r="ED29" s="50">
        <f t="shared" si="39"/>
        <v>0.08</v>
      </c>
      <c r="EE29" s="51" t="e">
        <f t="shared" si="18"/>
        <v>#DIV/0!</v>
      </c>
      <c r="EF29" s="48"/>
      <c r="EG29" s="29"/>
      <c r="EH29" s="29"/>
      <c r="EI29" s="29"/>
      <c r="EJ29" s="29"/>
      <c r="EK29" s="29"/>
      <c r="EL29" s="50">
        <f t="shared" si="36"/>
        <v>0.08</v>
      </c>
      <c r="EM29" s="51" t="e">
        <f t="shared" si="19"/>
        <v>#DIV/0!</v>
      </c>
      <c r="EN29" s="48"/>
      <c r="EO29" s="29"/>
      <c r="EP29" s="29"/>
      <c r="EQ29" s="29"/>
      <c r="ER29" s="29"/>
      <c r="ES29" s="29"/>
      <c r="ET29" s="50">
        <f t="shared" si="37"/>
        <v>0.08</v>
      </c>
      <c r="EU29" s="51" t="e">
        <f t="shared" si="20"/>
        <v>#DIV/0!</v>
      </c>
      <c r="EV29" s="48"/>
      <c r="EW29" s="29"/>
      <c r="EX29" s="29"/>
      <c r="EY29" s="29"/>
      <c r="EZ29" s="29"/>
      <c r="FA29" s="29"/>
      <c r="FB29" s="50">
        <f t="shared" si="38"/>
        <v>0.08</v>
      </c>
      <c r="FC29" s="51" t="e">
        <f t="shared" si="21"/>
        <v>#DIV/0!</v>
      </c>
      <c r="FD29" s="48"/>
      <c r="FE29" s="29"/>
    </row>
    <row r="30" spans="1:161" ht="14.5">
      <c r="A30" s="26"/>
      <c r="B30" s="29"/>
      <c r="C30" s="29"/>
      <c r="D30" s="29"/>
      <c r="E30" s="29"/>
      <c r="F30" s="50">
        <f t="shared" si="2"/>
        <v>0.09</v>
      </c>
      <c r="G30" s="51" t="e">
        <f t="shared" si="0"/>
        <v>#DIV/0!</v>
      </c>
      <c r="H30" s="48"/>
      <c r="I30" s="29"/>
      <c r="J30" s="29"/>
      <c r="K30" s="29"/>
      <c r="L30" s="29"/>
      <c r="M30" s="29"/>
      <c r="N30" s="50">
        <f t="shared" si="3"/>
        <v>0.09</v>
      </c>
      <c r="O30" s="51" t="e">
        <f t="shared" si="1"/>
        <v>#DIV/0!</v>
      </c>
      <c r="P30" s="48"/>
      <c r="Q30" s="29"/>
      <c r="R30" s="29"/>
      <c r="S30" s="29"/>
      <c r="T30" s="29"/>
      <c r="U30" s="29"/>
      <c r="V30" s="50">
        <f t="shared" si="22"/>
        <v>0.09</v>
      </c>
      <c r="W30" s="51" t="e">
        <f t="shared" si="4"/>
        <v>#DIV/0!</v>
      </c>
      <c r="X30" s="48"/>
      <c r="Y30" s="29"/>
      <c r="Z30" s="29"/>
      <c r="AA30" s="29"/>
      <c r="AB30" s="29"/>
      <c r="AC30" s="29"/>
      <c r="AD30" s="50">
        <f t="shared" si="23"/>
        <v>0.09</v>
      </c>
      <c r="AE30" s="51" t="e">
        <f t="shared" si="5"/>
        <v>#DIV/0!</v>
      </c>
      <c r="AF30" s="48"/>
      <c r="AG30" s="29"/>
      <c r="AH30" s="29"/>
      <c r="AI30" s="29"/>
      <c r="AJ30" s="29"/>
      <c r="AK30" s="29"/>
      <c r="AL30" s="50">
        <f t="shared" si="24"/>
        <v>0.09</v>
      </c>
      <c r="AM30" s="51" t="e">
        <f t="shared" si="6"/>
        <v>#DIV/0!</v>
      </c>
      <c r="AN30" s="48"/>
      <c r="AO30" s="29"/>
      <c r="AP30" s="29"/>
      <c r="AQ30" s="29"/>
      <c r="AR30" s="29"/>
      <c r="AS30" s="29"/>
      <c r="AT30" s="50">
        <f t="shared" si="25"/>
        <v>0.09</v>
      </c>
      <c r="AU30" s="51" t="e">
        <f t="shared" si="7"/>
        <v>#DIV/0!</v>
      </c>
      <c r="AV30" s="48"/>
      <c r="AW30" s="29"/>
      <c r="AX30" s="29"/>
      <c r="AY30" s="29"/>
      <c r="AZ30" s="29"/>
      <c r="BA30" s="29"/>
      <c r="BB30" s="50">
        <f t="shared" si="26"/>
        <v>0.09</v>
      </c>
      <c r="BC30" s="51" t="e">
        <f t="shared" si="8"/>
        <v>#DIV/0!</v>
      </c>
      <c r="BD30" s="48"/>
      <c r="BE30" s="29"/>
      <c r="BF30" s="29"/>
      <c r="BG30" s="29"/>
      <c r="BH30" s="29"/>
      <c r="BI30" s="29"/>
      <c r="BJ30" s="50">
        <f t="shared" si="27"/>
        <v>0.09</v>
      </c>
      <c r="BK30" s="51" t="e">
        <f t="shared" si="9"/>
        <v>#DIV/0!</v>
      </c>
      <c r="BL30" s="48"/>
      <c r="BM30" s="29"/>
      <c r="BN30" s="29"/>
      <c r="BO30" s="29"/>
      <c r="BP30" s="29"/>
      <c r="BQ30" s="29"/>
      <c r="BR30" s="50">
        <f t="shared" si="28"/>
        <v>0.09</v>
      </c>
      <c r="BS30" s="51" t="e">
        <f t="shared" si="10"/>
        <v>#DIV/0!</v>
      </c>
      <c r="BT30" s="48"/>
      <c r="BU30" s="29"/>
      <c r="BV30" s="29"/>
      <c r="BW30" s="29"/>
      <c r="BX30" s="29"/>
      <c r="BY30" s="29"/>
      <c r="BZ30" s="50">
        <f t="shared" si="29"/>
        <v>0.09</v>
      </c>
      <c r="CA30" s="51" t="e">
        <f t="shared" si="11"/>
        <v>#DIV/0!</v>
      </c>
      <c r="CB30" s="48"/>
      <c r="CC30" s="29"/>
      <c r="CD30" s="29"/>
      <c r="CE30" s="29"/>
      <c r="CF30" s="29"/>
      <c r="CG30" s="29"/>
      <c r="CH30" s="50">
        <f t="shared" si="30"/>
        <v>0</v>
      </c>
      <c r="CI30" s="51" t="e">
        <f t="shared" si="12"/>
        <v>#DIV/0!</v>
      </c>
      <c r="CJ30" s="48"/>
      <c r="CK30" s="29"/>
      <c r="CL30" s="29"/>
      <c r="CM30" s="29"/>
      <c r="CN30" s="29"/>
      <c r="CO30" s="29"/>
      <c r="CP30" s="50">
        <f t="shared" si="31"/>
        <v>0</v>
      </c>
      <c r="CQ30" s="51" t="e">
        <f t="shared" si="13"/>
        <v>#DIV/0!</v>
      </c>
      <c r="CR30" s="48"/>
      <c r="CS30" s="29"/>
      <c r="CT30" s="29"/>
      <c r="CU30" s="29"/>
      <c r="CV30" s="29"/>
      <c r="CW30" s="29"/>
      <c r="CX30" s="50">
        <f t="shared" si="32"/>
        <v>0</v>
      </c>
      <c r="CY30" s="51" t="e">
        <f t="shared" si="14"/>
        <v>#DIV/0!</v>
      </c>
      <c r="CZ30" s="48"/>
      <c r="DA30" s="29"/>
      <c r="DB30" s="29"/>
      <c r="DC30" s="29"/>
      <c r="DD30" s="29"/>
      <c r="DE30" s="29"/>
      <c r="DF30" s="50">
        <f t="shared" si="33"/>
        <v>0.09</v>
      </c>
      <c r="DG30" s="51" t="e">
        <f t="shared" si="15"/>
        <v>#DIV/0!</v>
      </c>
      <c r="DH30" s="48"/>
      <c r="DI30" s="29"/>
      <c r="DJ30" s="29"/>
      <c r="DK30" s="29"/>
      <c r="DL30" s="29"/>
      <c r="DM30" s="29"/>
      <c r="DN30" s="50">
        <f t="shared" si="34"/>
        <v>0.09</v>
      </c>
      <c r="DO30" s="51" t="e">
        <f t="shared" si="16"/>
        <v>#DIV/0!</v>
      </c>
      <c r="DP30" s="48"/>
      <c r="DQ30" s="29"/>
      <c r="DR30" s="29"/>
      <c r="DS30" s="29"/>
      <c r="DT30" s="29"/>
      <c r="DU30" s="29"/>
      <c r="DV30" s="50">
        <f t="shared" si="35"/>
        <v>0.09</v>
      </c>
      <c r="DW30" s="51" t="e">
        <f t="shared" si="17"/>
        <v>#DIV/0!</v>
      </c>
      <c r="DX30" s="48"/>
      <c r="DY30" s="29"/>
      <c r="DZ30" s="29"/>
      <c r="EA30" s="29"/>
      <c r="EB30" s="29"/>
      <c r="EC30" s="29"/>
      <c r="ED30" s="50">
        <f t="shared" si="39"/>
        <v>0.09</v>
      </c>
      <c r="EE30" s="51" t="e">
        <f t="shared" si="18"/>
        <v>#DIV/0!</v>
      </c>
      <c r="EF30" s="48"/>
      <c r="EG30" s="29"/>
      <c r="EH30" s="29"/>
      <c r="EI30" s="29"/>
      <c r="EJ30" s="29"/>
      <c r="EK30" s="29"/>
      <c r="EL30" s="50">
        <f t="shared" si="36"/>
        <v>0.09</v>
      </c>
      <c r="EM30" s="51" t="e">
        <f t="shared" si="19"/>
        <v>#DIV/0!</v>
      </c>
      <c r="EN30" s="48"/>
      <c r="EO30" s="29"/>
      <c r="EP30" s="29"/>
      <c r="EQ30" s="29"/>
      <c r="ER30" s="29"/>
      <c r="ES30" s="29"/>
      <c r="ET30" s="50">
        <f t="shared" si="37"/>
        <v>0.09</v>
      </c>
      <c r="EU30" s="51" t="e">
        <f t="shared" si="20"/>
        <v>#DIV/0!</v>
      </c>
      <c r="EV30" s="48"/>
      <c r="EW30" s="29"/>
      <c r="EX30" s="29"/>
      <c r="EY30" s="29"/>
      <c r="EZ30" s="29"/>
      <c r="FA30" s="29"/>
      <c r="FB30" s="50">
        <f t="shared" si="38"/>
        <v>0.09</v>
      </c>
      <c r="FC30" s="51" t="e">
        <f t="shared" si="21"/>
        <v>#DIV/0!</v>
      </c>
      <c r="FD30" s="48"/>
      <c r="FE30" s="29"/>
    </row>
    <row r="31" spans="1:161" ht="14.5">
      <c r="A31" s="26"/>
      <c r="B31" s="29"/>
      <c r="C31" s="29"/>
      <c r="D31" s="29"/>
      <c r="E31" s="29"/>
      <c r="F31" s="50">
        <f t="shared" si="2"/>
        <v>9.9999999999999992E-2</v>
      </c>
      <c r="G31" s="51" t="e">
        <f t="shared" si="0"/>
        <v>#DIV/0!</v>
      </c>
      <c r="H31" s="48"/>
      <c r="I31" s="29"/>
      <c r="J31" s="29"/>
      <c r="K31" s="29"/>
      <c r="L31" s="29"/>
      <c r="M31" s="29"/>
      <c r="N31" s="50">
        <f t="shared" si="3"/>
        <v>9.9999999999999992E-2</v>
      </c>
      <c r="O31" s="51" t="e">
        <f t="shared" si="1"/>
        <v>#DIV/0!</v>
      </c>
      <c r="P31" s="48"/>
      <c r="Q31" s="29"/>
      <c r="R31" s="29"/>
      <c r="S31" s="29"/>
      <c r="T31" s="29"/>
      <c r="U31" s="29"/>
      <c r="V31" s="50">
        <f t="shared" si="22"/>
        <v>9.9999999999999992E-2</v>
      </c>
      <c r="W31" s="51" t="e">
        <f t="shared" si="4"/>
        <v>#DIV/0!</v>
      </c>
      <c r="X31" s="48"/>
      <c r="Y31" s="29"/>
      <c r="Z31" s="29"/>
      <c r="AA31" s="29"/>
      <c r="AB31" s="29"/>
      <c r="AC31" s="29"/>
      <c r="AD31" s="50">
        <f t="shared" si="23"/>
        <v>9.9999999999999992E-2</v>
      </c>
      <c r="AE31" s="51" t="e">
        <f t="shared" si="5"/>
        <v>#DIV/0!</v>
      </c>
      <c r="AF31" s="48"/>
      <c r="AG31" s="29"/>
      <c r="AH31" s="29"/>
      <c r="AI31" s="29"/>
      <c r="AJ31" s="29"/>
      <c r="AK31" s="29"/>
      <c r="AL31" s="50">
        <f t="shared" si="24"/>
        <v>9.9999999999999992E-2</v>
      </c>
      <c r="AM31" s="51" t="e">
        <f t="shared" si="6"/>
        <v>#DIV/0!</v>
      </c>
      <c r="AN31" s="48"/>
      <c r="AO31" s="29"/>
      <c r="AP31" s="29"/>
      <c r="AQ31" s="29"/>
      <c r="AR31" s="29"/>
      <c r="AS31" s="29"/>
      <c r="AT31" s="50">
        <f t="shared" si="25"/>
        <v>9.9999999999999992E-2</v>
      </c>
      <c r="AU31" s="51" t="e">
        <f t="shared" si="7"/>
        <v>#DIV/0!</v>
      </c>
      <c r="AV31" s="48"/>
      <c r="AW31" s="29"/>
      <c r="AX31" s="29"/>
      <c r="AY31" s="29"/>
      <c r="AZ31" s="29"/>
      <c r="BA31" s="29"/>
      <c r="BB31" s="50">
        <f t="shared" si="26"/>
        <v>9.9999999999999992E-2</v>
      </c>
      <c r="BC31" s="51" t="e">
        <f t="shared" si="8"/>
        <v>#DIV/0!</v>
      </c>
      <c r="BD31" s="48"/>
      <c r="BE31" s="29"/>
      <c r="BF31" s="29"/>
      <c r="BG31" s="29"/>
      <c r="BH31" s="29"/>
      <c r="BI31" s="29"/>
      <c r="BJ31" s="50">
        <f t="shared" si="27"/>
        <v>9.9999999999999992E-2</v>
      </c>
      <c r="BK31" s="51" t="e">
        <f t="shared" si="9"/>
        <v>#DIV/0!</v>
      </c>
      <c r="BL31" s="48"/>
      <c r="BM31" s="29"/>
      <c r="BN31" s="29"/>
      <c r="BO31" s="29"/>
      <c r="BP31" s="29"/>
      <c r="BQ31" s="29"/>
      <c r="BR31" s="50">
        <f t="shared" si="28"/>
        <v>9.9999999999999992E-2</v>
      </c>
      <c r="BS31" s="51" t="e">
        <f t="shared" si="10"/>
        <v>#DIV/0!</v>
      </c>
      <c r="BT31" s="48"/>
      <c r="BU31" s="29"/>
      <c r="BV31" s="29"/>
      <c r="BW31" s="29"/>
      <c r="BX31" s="29"/>
      <c r="BY31" s="29"/>
      <c r="BZ31" s="50">
        <f t="shared" si="29"/>
        <v>9.9999999999999992E-2</v>
      </c>
      <c r="CA31" s="51" t="e">
        <f t="shared" si="11"/>
        <v>#DIV/0!</v>
      </c>
      <c r="CB31" s="48"/>
      <c r="CC31" s="29"/>
      <c r="CD31" s="29"/>
      <c r="CE31" s="29"/>
      <c r="CF31" s="29"/>
      <c r="CG31" s="29"/>
      <c r="CH31" s="50">
        <f t="shared" si="30"/>
        <v>0</v>
      </c>
      <c r="CI31" s="51" t="e">
        <f t="shared" si="12"/>
        <v>#DIV/0!</v>
      </c>
      <c r="CJ31" s="48"/>
      <c r="CK31" s="29"/>
      <c r="CL31" s="29"/>
      <c r="CM31" s="29"/>
      <c r="CN31" s="29"/>
      <c r="CO31" s="29"/>
      <c r="CP31" s="50">
        <f t="shared" si="31"/>
        <v>0</v>
      </c>
      <c r="CQ31" s="51" t="e">
        <f t="shared" si="13"/>
        <v>#DIV/0!</v>
      </c>
      <c r="CR31" s="48"/>
      <c r="CS31" s="29"/>
      <c r="CT31" s="29"/>
      <c r="CU31" s="29"/>
      <c r="CV31" s="29"/>
      <c r="CW31" s="29"/>
      <c r="CX31" s="50">
        <f t="shared" si="32"/>
        <v>0</v>
      </c>
      <c r="CY31" s="51" t="e">
        <f t="shared" si="14"/>
        <v>#DIV/0!</v>
      </c>
      <c r="CZ31" s="48"/>
      <c r="DA31" s="29"/>
      <c r="DB31" s="29"/>
      <c r="DC31" s="29"/>
      <c r="DD31" s="29"/>
      <c r="DE31" s="29"/>
      <c r="DF31" s="50">
        <f t="shared" si="33"/>
        <v>9.9999999999999992E-2</v>
      </c>
      <c r="DG31" s="51" t="e">
        <f t="shared" si="15"/>
        <v>#DIV/0!</v>
      </c>
      <c r="DH31" s="48"/>
      <c r="DI31" s="29"/>
      <c r="DJ31" s="29"/>
      <c r="DK31" s="29"/>
      <c r="DL31" s="29"/>
      <c r="DM31" s="29"/>
      <c r="DN31" s="50">
        <f t="shared" si="34"/>
        <v>9.9999999999999992E-2</v>
      </c>
      <c r="DO31" s="51" t="e">
        <f t="shared" si="16"/>
        <v>#DIV/0!</v>
      </c>
      <c r="DP31" s="48"/>
      <c r="DQ31" s="29"/>
      <c r="DR31" s="29"/>
      <c r="DS31" s="29"/>
      <c r="DT31" s="29"/>
      <c r="DU31" s="29"/>
      <c r="DV31" s="50">
        <f t="shared" si="35"/>
        <v>9.9999999999999992E-2</v>
      </c>
      <c r="DW31" s="51" t="e">
        <f t="shared" si="17"/>
        <v>#DIV/0!</v>
      </c>
      <c r="DX31" s="48"/>
      <c r="DY31" s="29"/>
      <c r="DZ31" s="29"/>
      <c r="EA31" s="29"/>
      <c r="EB31" s="29"/>
      <c r="EC31" s="29"/>
      <c r="ED31" s="50">
        <f t="shared" si="39"/>
        <v>9.9999999999999992E-2</v>
      </c>
      <c r="EE31" s="51" t="e">
        <f t="shared" si="18"/>
        <v>#DIV/0!</v>
      </c>
      <c r="EF31" s="48"/>
      <c r="EG31" s="29"/>
      <c r="EH31" s="29"/>
      <c r="EI31" s="29"/>
      <c r="EJ31" s="29"/>
      <c r="EK31" s="29"/>
      <c r="EL31" s="50">
        <f t="shared" si="36"/>
        <v>9.9999999999999992E-2</v>
      </c>
      <c r="EM31" s="51" t="e">
        <f t="shared" si="19"/>
        <v>#DIV/0!</v>
      </c>
      <c r="EN31" s="48"/>
      <c r="EO31" s="29"/>
      <c r="EP31" s="29"/>
      <c r="EQ31" s="29"/>
      <c r="ER31" s="29"/>
      <c r="ES31" s="29"/>
      <c r="ET31" s="50">
        <f t="shared" si="37"/>
        <v>9.9999999999999992E-2</v>
      </c>
      <c r="EU31" s="51" t="e">
        <f t="shared" si="20"/>
        <v>#DIV/0!</v>
      </c>
      <c r="EV31" s="48"/>
      <c r="EW31" s="29"/>
      <c r="EX31" s="29"/>
      <c r="EY31" s="29"/>
      <c r="EZ31" s="29"/>
      <c r="FA31" s="29"/>
      <c r="FB31" s="50">
        <f t="shared" si="38"/>
        <v>9.9999999999999992E-2</v>
      </c>
      <c r="FC31" s="51" t="e">
        <f t="shared" si="21"/>
        <v>#DIV/0!</v>
      </c>
      <c r="FD31" s="48"/>
      <c r="FE31" s="29"/>
    </row>
    <row r="32" spans="1:161" ht="14.5">
      <c r="A32" s="26"/>
      <c r="B32" s="29"/>
      <c r="C32" s="29"/>
      <c r="D32" s="29" t="s">
        <v>154</v>
      </c>
      <c r="E32" s="29"/>
      <c r="F32" s="29"/>
      <c r="G32" s="29"/>
      <c r="H32" s="29"/>
      <c r="I32" s="29"/>
      <c r="J32" s="29"/>
      <c r="K32" s="29"/>
      <c r="L32" s="29" t="s">
        <v>154</v>
      </c>
      <c r="M32" s="29"/>
      <c r="N32" s="29"/>
      <c r="O32" s="29"/>
      <c r="P32" s="29"/>
      <c r="Q32" s="29"/>
      <c r="R32" s="29"/>
      <c r="S32" s="29"/>
      <c r="T32" s="29" t="s">
        <v>154</v>
      </c>
      <c r="U32" s="29"/>
      <c r="V32" s="29"/>
      <c r="W32" s="29"/>
      <c r="X32" s="29"/>
      <c r="Y32" s="29"/>
      <c r="Z32" s="29"/>
      <c r="AA32" s="29"/>
      <c r="AB32" s="29" t="s">
        <v>154</v>
      </c>
      <c r="AC32" s="29"/>
      <c r="AD32" s="29"/>
      <c r="AE32" s="29"/>
      <c r="AF32" s="29"/>
      <c r="AG32" s="29"/>
      <c r="AH32" s="29"/>
      <c r="AI32" s="29"/>
      <c r="AJ32" s="29" t="s">
        <v>154</v>
      </c>
      <c r="AK32" s="29"/>
      <c r="AL32" s="29"/>
      <c r="AM32" s="29"/>
      <c r="AN32" s="29"/>
      <c r="AO32" s="29"/>
      <c r="AP32" s="29"/>
      <c r="AQ32" s="29"/>
      <c r="AR32" s="29" t="s">
        <v>154</v>
      </c>
      <c r="AS32" s="29"/>
      <c r="AT32" s="29"/>
      <c r="AU32" s="29"/>
      <c r="AV32" s="29"/>
      <c r="AW32" s="29"/>
      <c r="AX32" s="29"/>
      <c r="AY32" s="29"/>
      <c r="AZ32" s="29" t="s">
        <v>154</v>
      </c>
      <c r="BA32" s="29"/>
      <c r="BB32" s="29"/>
      <c r="BC32" s="29"/>
      <c r="BD32" s="29"/>
      <c r="BE32" s="29"/>
      <c r="BF32" s="29"/>
      <c r="BG32" s="29"/>
      <c r="BH32" s="29" t="s">
        <v>154</v>
      </c>
      <c r="BI32" s="29"/>
      <c r="BJ32" s="29"/>
      <c r="BK32" s="29"/>
      <c r="BL32" s="29"/>
      <c r="BM32" s="29"/>
      <c r="BN32" s="29"/>
      <c r="BO32" s="29"/>
      <c r="BP32" s="29" t="s">
        <v>154</v>
      </c>
      <c r="BQ32" s="29"/>
      <c r="BR32" s="29"/>
      <c r="BS32" s="29"/>
      <c r="BT32" s="29"/>
      <c r="BU32" s="29"/>
      <c r="BV32" s="29"/>
      <c r="BW32" s="29"/>
      <c r="BX32" s="29" t="s">
        <v>154</v>
      </c>
      <c r="BY32" s="29"/>
      <c r="BZ32" s="29"/>
      <c r="CA32" s="29"/>
      <c r="CB32" s="29"/>
      <c r="CC32" s="29"/>
      <c r="CD32" s="29"/>
      <c r="CE32" s="29"/>
      <c r="CF32" s="29" t="s">
        <v>154</v>
      </c>
      <c r="CG32" s="29"/>
      <c r="CH32" s="29"/>
      <c r="CI32" s="29"/>
      <c r="CJ32" s="29"/>
      <c r="CK32" s="29"/>
      <c r="CL32" s="29"/>
      <c r="CM32" s="29"/>
      <c r="CN32" s="29" t="s">
        <v>154</v>
      </c>
      <c r="CO32" s="29"/>
      <c r="CP32" s="29"/>
      <c r="CQ32" s="29"/>
      <c r="CR32" s="29"/>
      <c r="CS32" s="29"/>
      <c r="CT32" s="29"/>
      <c r="CU32" s="29"/>
      <c r="CV32" s="29" t="s">
        <v>154</v>
      </c>
      <c r="CW32" s="29"/>
      <c r="CX32" s="29"/>
      <c r="CY32" s="29"/>
      <c r="CZ32" s="29"/>
      <c r="DA32" s="29"/>
      <c r="DB32" s="29"/>
      <c r="DC32" s="29"/>
      <c r="DD32" s="29" t="s">
        <v>154</v>
      </c>
      <c r="DE32" s="29"/>
      <c r="DF32" s="29"/>
      <c r="DG32" s="29"/>
      <c r="DH32" s="29"/>
      <c r="DI32" s="29"/>
      <c r="DJ32" s="29"/>
      <c r="DK32" s="29"/>
      <c r="DL32" s="29" t="s">
        <v>154</v>
      </c>
      <c r="DM32" s="29"/>
      <c r="DN32" s="29"/>
      <c r="DO32" s="29"/>
      <c r="DP32" s="29"/>
      <c r="DQ32" s="29"/>
      <c r="DR32" s="29"/>
      <c r="DS32" s="29"/>
      <c r="DT32" s="29" t="s">
        <v>154</v>
      </c>
      <c r="DU32" s="29"/>
      <c r="DV32" s="29"/>
      <c r="DW32" s="29"/>
      <c r="DX32" s="29"/>
      <c r="DY32" s="29"/>
      <c r="DZ32" s="29"/>
      <c r="EA32" s="29"/>
      <c r="EB32" s="29" t="s">
        <v>154</v>
      </c>
      <c r="EC32" s="29"/>
      <c r="ED32" s="29"/>
      <c r="EE32" s="29"/>
      <c r="EF32" s="29"/>
      <c r="EG32" s="29"/>
      <c r="EH32" s="29"/>
      <c r="EI32" s="29"/>
      <c r="EJ32" s="29" t="s">
        <v>154</v>
      </c>
      <c r="EK32" s="29"/>
      <c r="EL32" s="29"/>
      <c r="EM32" s="29"/>
      <c r="EN32" s="29"/>
      <c r="EO32" s="29"/>
      <c r="EP32" s="29"/>
      <c r="EQ32" s="29"/>
      <c r="ER32" s="29" t="s">
        <v>154</v>
      </c>
      <c r="ES32" s="29"/>
      <c r="ET32" s="29"/>
      <c r="EU32" s="29"/>
      <c r="EV32" s="29"/>
      <c r="EW32" s="29"/>
      <c r="EX32" s="29"/>
      <c r="EY32" s="29"/>
      <c r="EZ32" s="29" t="s">
        <v>154</v>
      </c>
      <c r="FA32" s="29"/>
      <c r="FB32" s="29"/>
      <c r="FC32" s="29"/>
      <c r="FD32" s="29"/>
      <c r="FE32" s="29"/>
    </row>
    <row r="33" spans="1:161" ht="29">
      <c r="A33" s="26"/>
      <c r="B33" s="52"/>
      <c r="C33" s="53" t="s">
        <v>102</v>
      </c>
      <c r="D33" s="26"/>
      <c r="E33" s="36"/>
      <c r="F33" s="36"/>
      <c r="G33" s="36"/>
      <c r="H33" s="36"/>
      <c r="I33" s="36"/>
      <c r="J33" s="52"/>
      <c r="K33" s="53" t="s">
        <v>102</v>
      </c>
      <c r="L33" s="26"/>
      <c r="M33" s="36"/>
      <c r="N33" s="36"/>
      <c r="O33" s="36"/>
      <c r="P33" s="36"/>
      <c r="Q33" s="36"/>
      <c r="R33" s="52"/>
      <c r="S33" s="53" t="s">
        <v>102</v>
      </c>
      <c r="T33" s="26"/>
      <c r="U33" s="36"/>
      <c r="V33" s="36"/>
      <c r="W33" s="36"/>
      <c r="X33" s="36"/>
      <c r="Y33" s="36"/>
      <c r="Z33" s="52"/>
      <c r="AA33" s="53" t="s">
        <v>102</v>
      </c>
      <c r="AB33" s="26"/>
      <c r="AC33" s="36"/>
      <c r="AD33" s="36"/>
      <c r="AE33" s="36"/>
      <c r="AF33" s="36"/>
      <c r="AG33" s="36"/>
      <c r="AH33" s="52"/>
      <c r="AI33" s="53" t="s">
        <v>102</v>
      </c>
      <c r="AJ33" s="26"/>
      <c r="AK33" s="36"/>
      <c r="AL33" s="36"/>
      <c r="AM33" s="36"/>
      <c r="AN33" s="36"/>
      <c r="AO33" s="36"/>
      <c r="AP33" s="52"/>
      <c r="AQ33" s="53" t="s">
        <v>102</v>
      </c>
      <c r="AR33" s="26"/>
      <c r="AS33" s="36"/>
      <c r="AT33" s="36"/>
      <c r="AU33" s="36"/>
      <c r="AV33" s="36"/>
      <c r="AW33" s="36"/>
      <c r="AX33" s="52"/>
      <c r="AY33" s="53" t="s">
        <v>102</v>
      </c>
      <c r="AZ33" s="26"/>
      <c r="BA33" s="36"/>
      <c r="BB33" s="36"/>
      <c r="BC33" s="36"/>
      <c r="BD33" s="36"/>
      <c r="BE33" s="36"/>
      <c r="BF33" s="52"/>
      <c r="BG33" s="53" t="s">
        <v>102</v>
      </c>
      <c r="BH33" s="26"/>
      <c r="BI33" s="36"/>
      <c r="BJ33" s="36"/>
      <c r="BK33" s="36"/>
      <c r="BL33" s="36"/>
      <c r="BM33" s="36"/>
      <c r="BN33" s="52"/>
      <c r="BO33" s="53" t="s">
        <v>102</v>
      </c>
      <c r="BP33" s="26"/>
      <c r="BQ33" s="36"/>
      <c r="BR33" s="36"/>
      <c r="BS33" s="36"/>
      <c r="BT33" s="36"/>
      <c r="BU33" s="36"/>
      <c r="BV33" s="52"/>
      <c r="BW33" s="53" t="s">
        <v>102</v>
      </c>
      <c r="BX33" s="26"/>
      <c r="BY33" s="36"/>
      <c r="BZ33" s="36"/>
      <c r="CA33" s="36"/>
      <c r="CB33" s="36"/>
      <c r="CC33" s="36"/>
      <c r="CD33" s="52"/>
      <c r="CE33" s="53" t="s">
        <v>102</v>
      </c>
      <c r="CG33" s="36"/>
      <c r="CH33" s="36"/>
      <c r="CI33" s="36"/>
      <c r="CJ33" s="36"/>
      <c r="CK33" s="36"/>
      <c r="CL33" s="52"/>
      <c r="CM33" s="53" t="s">
        <v>102</v>
      </c>
      <c r="CO33" s="36"/>
      <c r="CP33" s="36"/>
      <c r="CQ33" s="36"/>
      <c r="CR33" s="36"/>
      <c r="CS33" s="36"/>
      <c r="CT33" s="52"/>
      <c r="CU33" s="53" t="s">
        <v>102</v>
      </c>
      <c r="CW33" s="36"/>
      <c r="CX33" s="36"/>
      <c r="CY33" s="36"/>
      <c r="CZ33" s="36"/>
      <c r="DA33" s="36"/>
      <c r="DB33" s="52"/>
      <c r="DC33" s="53" t="s">
        <v>102</v>
      </c>
      <c r="DE33" s="36"/>
      <c r="DF33" s="36"/>
      <c r="DG33" s="36"/>
      <c r="DH33" s="36"/>
      <c r="DI33" s="36"/>
      <c r="DJ33" s="52"/>
      <c r="DK33" s="53" t="s">
        <v>102</v>
      </c>
      <c r="DM33" s="36"/>
      <c r="DN33" s="36"/>
      <c r="DO33" s="36"/>
      <c r="DP33" s="36"/>
      <c r="DQ33" s="36"/>
      <c r="DR33" s="52"/>
      <c r="DS33" s="53" t="s">
        <v>102</v>
      </c>
      <c r="DU33" s="36"/>
      <c r="DV33" s="36"/>
      <c r="DW33" s="36"/>
      <c r="DX33" s="36"/>
      <c r="DY33" s="36"/>
      <c r="DZ33" s="52"/>
      <c r="EA33" s="53" t="s">
        <v>102</v>
      </c>
      <c r="EB33" s="26"/>
      <c r="EC33" s="36"/>
      <c r="ED33" s="36"/>
      <c r="EE33" s="36"/>
      <c r="EF33" s="36"/>
      <c r="EG33" s="36"/>
      <c r="EH33" s="52"/>
      <c r="EI33" s="53" t="s">
        <v>102</v>
      </c>
      <c r="EJ33" s="26"/>
      <c r="EK33" s="36"/>
      <c r="EL33" s="36"/>
      <c r="EM33" s="36"/>
      <c r="EN33" s="36"/>
      <c r="EO33" s="36"/>
      <c r="EP33" s="52"/>
      <c r="EQ33" s="53" t="s">
        <v>102</v>
      </c>
      <c r="ER33" s="26"/>
      <c r="ES33" s="36"/>
      <c r="ET33" s="36"/>
      <c r="EU33" s="36"/>
      <c r="EV33" s="36"/>
      <c r="EW33" s="36"/>
      <c r="EX33" s="52"/>
      <c r="EY33" s="53" t="s">
        <v>102</v>
      </c>
      <c r="EZ33" s="26"/>
      <c r="FA33" s="36"/>
      <c r="FB33" s="36"/>
      <c r="FC33" s="36"/>
      <c r="FD33" s="36"/>
      <c r="FE33" s="36"/>
    </row>
    <row r="34" spans="1:161" ht="14.5">
      <c r="A34" s="26"/>
      <c r="B34" s="52"/>
      <c r="C34" s="54" t="s">
        <v>141</v>
      </c>
      <c r="D34" s="36" t="s">
        <v>155</v>
      </c>
      <c r="E34" s="36"/>
      <c r="F34" s="36"/>
      <c r="G34" s="55" t="s">
        <v>156</v>
      </c>
      <c r="H34" s="56" t="s">
        <v>157</v>
      </c>
      <c r="I34" s="26"/>
      <c r="J34" s="52"/>
      <c r="K34" s="54" t="s">
        <v>141</v>
      </c>
      <c r="L34" s="36" t="s">
        <v>155</v>
      </c>
      <c r="M34" s="36"/>
      <c r="N34" s="36"/>
      <c r="O34" s="55" t="s">
        <v>156</v>
      </c>
      <c r="P34" s="56" t="s">
        <v>157</v>
      </c>
      <c r="Q34" s="26"/>
      <c r="R34" s="52"/>
      <c r="S34" s="54" t="s">
        <v>141</v>
      </c>
      <c r="T34" s="36" t="s">
        <v>155</v>
      </c>
      <c r="U34" s="36"/>
      <c r="V34" s="36"/>
      <c r="W34" s="55" t="s">
        <v>156</v>
      </c>
      <c r="X34" s="56" t="s">
        <v>157</v>
      </c>
      <c r="Y34" s="26"/>
      <c r="Z34" s="52"/>
      <c r="AA34" s="54" t="s">
        <v>141</v>
      </c>
      <c r="AB34" s="36" t="s">
        <v>155</v>
      </c>
      <c r="AC34" s="36"/>
      <c r="AD34" s="36"/>
      <c r="AE34" s="55" t="s">
        <v>156</v>
      </c>
      <c r="AF34" s="56" t="s">
        <v>157</v>
      </c>
      <c r="AG34" s="26"/>
      <c r="AH34" s="52"/>
      <c r="AI34" s="54" t="s">
        <v>141</v>
      </c>
      <c r="AJ34" s="36" t="s">
        <v>155</v>
      </c>
      <c r="AK34" s="36"/>
      <c r="AL34" s="36"/>
      <c r="AM34" s="55" t="s">
        <v>156</v>
      </c>
      <c r="AN34" s="56" t="s">
        <v>157</v>
      </c>
      <c r="AO34" s="26"/>
      <c r="AP34" s="52"/>
      <c r="AQ34" s="54" t="s">
        <v>141</v>
      </c>
      <c r="AR34" s="36" t="s">
        <v>155</v>
      </c>
      <c r="AS34" s="36"/>
      <c r="AT34" s="36"/>
      <c r="AU34" s="55" t="s">
        <v>156</v>
      </c>
      <c r="AV34" s="56" t="s">
        <v>157</v>
      </c>
      <c r="AW34" s="26"/>
      <c r="AX34" s="52"/>
      <c r="AY34" s="54" t="s">
        <v>141</v>
      </c>
      <c r="AZ34" s="36" t="s">
        <v>155</v>
      </c>
      <c r="BA34" s="36"/>
      <c r="BB34" s="36"/>
      <c r="BC34" s="55" t="s">
        <v>156</v>
      </c>
      <c r="BD34" s="56" t="s">
        <v>157</v>
      </c>
      <c r="BE34" s="26"/>
      <c r="BF34" s="52"/>
      <c r="BG34" s="54" t="s">
        <v>141</v>
      </c>
      <c r="BH34" s="36" t="s">
        <v>155</v>
      </c>
      <c r="BI34" s="36"/>
      <c r="BJ34" s="36"/>
      <c r="BK34" s="55" t="s">
        <v>156</v>
      </c>
      <c r="BL34" s="56" t="s">
        <v>157</v>
      </c>
      <c r="BM34" s="26"/>
      <c r="BN34" s="52"/>
      <c r="BO34" s="54" t="s">
        <v>141</v>
      </c>
      <c r="BP34" s="36" t="s">
        <v>155</v>
      </c>
      <c r="BQ34" s="36"/>
      <c r="BR34" s="36"/>
      <c r="BS34" s="55" t="s">
        <v>156</v>
      </c>
      <c r="BT34" s="56" t="s">
        <v>157</v>
      </c>
      <c r="BU34" s="26"/>
      <c r="BV34" s="52"/>
      <c r="BW34" s="54" t="s">
        <v>141</v>
      </c>
      <c r="BX34" s="36" t="s">
        <v>155</v>
      </c>
      <c r="BY34" s="36"/>
      <c r="BZ34" s="36"/>
      <c r="CA34" s="55" t="s">
        <v>156</v>
      </c>
      <c r="CB34" s="56" t="s">
        <v>157</v>
      </c>
      <c r="CC34" s="26"/>
      <c r="CD34" s="52"/>
      <c r="CE34" s="54" t="s">
        <v>141</v>
      </c>
      <c r="CF34" s="36" t="s">
        <v>155</v>
      </c>
      <c r="CG34" s="36"/>
      <c r="CH34" s="36"/>
      <c r="CI34" s="55" t="s">
        <v>156</v>
      </c>
      <c r="CJ34" s="56" t="s">
        <v>157</v>
      </c>
      <c r="CL34" s="52"/>
      <c r="CM34" s="54" t="s">
        <v>141</v>
      </c>
      <c r="CN34" s="36" t="s">
        <v>155</v>
      </c>
      <c r="CO34" s="36"/>
      <c r="CP34" s="36"/>
      <c r="CQ34" s="55" t="s">
        <v>156</v>
      </c>
      <c r="CR34" s="56" t="s">
        <v>157</v>
      </c>
      <c r="CT34" s="52"/>
      <c r="CU34" s="54" t="s">
        <v>141</v>
      </c>
      <c r="CV34" s="36" t="s">
        <v>155</v>
      </c>
      <c r="CW34" s="36"/>
      <c r="CX34" s="36"/>
      <c r="CY34" s="55" t="s">
        <v>156</v>
      </c>
      <c r="CZ34" s="56" t="s">
        <v>157</v>
      </c>
      <c r="DB34" s="52"/>
      <c r="DC34" s="54" t="s">
        <v>141</v>
      </c>
      <c r="DD34" s="36" t="s">
        <v>155</v>
      </c>
      <c r="DE34" s="36"/>
      <c r="DF34" s="36"/>
      <c r="DG34" s="55" t="s">
        <v>156</v>
      </c>
      <c r="DH34" s="56" t="s">
        <v>157</v>
      </c>
      <c r="DJ34" s="52"/>
      <c r="DK34" s="54" t="s">
        <v>141</v>
      </c>
      <c r="DL34" s="36" t="s">
        <v>155</v>
      </c>
      <c r="DM34" s="36"/>
      <c r="DN34" s="36"/>
      <c r="DO34" s="55" t="s">
        <v>156</v>
      </c>
      <c r="DP34" s="56" t="s">
        <v>157</v>
      </c>
      <c r="DR34" s="52"/>
      <c r="DS34" s="54" t="s">
        <v>141</v>
      </c>
      <c r="DT34" s="36" t="s">
        <v>155</v>
      </c>
      <c r="DU34" s="36"/>
      <c r="DV34" s="36"/>
      <c r="DW34" s="55" t="s">
        <v>156</v>
      </c>
      <c r="DX34" s="56" t="s">
        <v>157</v>
      </c>
      <c r="DZ34" s="52"/>
      <c r="EA34" s="54" t="s">
        <v>141</v>
      </c>
      <c r="EB34" s="36" t="s">
        <v>155</v>
      </c>
      <c r="EC34" s="36"/>
      <c r="ED34" s="36"/>
      <c r="EE34" s="55" t="s">
        <v>156</v>
      </c>
      <c r="EF34" s="56" t="s">
        <v>157</v>
      </c>
      <c r="EG34" s="26"/>
      <c r="EH34" s="52"/>
      <c r="EI34" s="54" t="s">
        <v>141</v>
      </c>
      <c r="EJ34" s="36" t="s">
        <v>155</v>
      </c>
      <c r="EK34" s="36"/>
      <c r="EL34" s="36"/>
      <c r="EM34" s="55" t="s">
        <v>156</v>
      </c>
      <c r="EN34" s="56" t="s">
        <v>157</v>
      </c>
      <c r="EO34" s="26"/>
      <c r="EP34" s="52"/>
      <c r="EQ34" s="54" t="s">
        <v>141</v>
      </c>
      <c r="ER34" s="36" t="s">
        <v>155</v>
      </c>
      <c r="ES34" s="36"/>
      <c r="ET34" s="36"/>
      <c r="EU34" s="55" t="s">
        <v>156</v>
      </c>
      <c r="EV34" s="56" t="s">
        <v>157</v>
      </c>
      <c r="EW34" s="26"/>
      <c r="EX34" s="52"/>
      <c r="EY34" s="54" t="s">
        <v>141</v>
      </c>
      <c r="EZ34" s="36" t="s">
        <v>155</v>
      </c>
      <c r="FA34" s="36"/>
      <c r="FB34" s="36"/>
      <c r="FC34" s="55" t="s">
        <v>156</v>
      </c>
      <c r="FD34" s="56" t="s">
        <v>157</v>
      </c>
      <c r="FE34" s="26"/>
    </row>
    <row r="35" spans="1:161" ht="14.5">
      <c r="A35" s="26"/>
      <c r="B35" s="57">
        <v>1</v>
      </c>
      <c r="C35" s="460"/>
      <c r="D35" s="36" t="str">
        <f t="shared" ref="D35:D98" si="40">IF(C35=0,"",IF(C35="","",IF(C35&gt;$G$12,"High",IF(C35&lt;$G$13,"Low",""))))</f>
        <v/>
      </c>
      <c r="E35" s="36"/>
      <c r="F35" s="36"/>
      <c r="G35" s="56"/>
      <c r="H35" s="58"/>
      <c r="I35" s="26"/>
      <c r="J35" s="57">
        <v>1</v>
      </c>
      <c r="K35" s="460"/>
      <c r="L35" s="36" t="str">
        <f>IF(K35=0,"",IF(K35="","",IF(K35&gt;$O$12,"High",IF(K35&lt;$O$13,"Low",""))))</f>
        <v/>
      </c>
      <c r="M35" s="36"/>
      <c r="N35" s="36"/>
      <c r="O35" s="56"/>
      <c r="P35" s="58"/>
      <c r="Q35" s="26"/>
      <c r="R35" s="57">
        <v>1</v>
      </c>
      <c r="S35" s="460"/>
      <c r="T35" s="36" t="str">
        <f>IF(S35=0,"",IF(S35="","",IF(S35&gt;$W$12,"High",IF(S35&lt;$W$13,"Low",""))))</f>
        <v/>
      </c>
      <c r="U35" s="36"/>
      <c r="V35" s="36"/>
      <c r="W35" s="56"/>
      <c r="X35" s="58"/>
      <c r="Y35" s="26"/>
      <c r="Z35" s="57">
        <v>1</v>
      </c>
      <c r="AA35" s="460"/>
      <c r="AB35" s="36" t="str">
        <f>IF(AA35=0,"",IF(AA35="","",IF(AA35&gt;$AE$12,"High",IF(AA35&lt;$AE$13,"Low",""))))</f>
        <v/>
      </c>
      <c r="AC35" s="36"/>
      <c r="AD35" s="36"/>
      <c r="AE35" s="56"/>
      <c r="AF35" s="58"/>
      <c r="AG35" s="26"/>
      <c r="AH35" s="57">
        <v>1</v>
      </c>
      <c r="AI35" s="460"/>
      <c r="AJ35" s="36" t="str">
        <f>IF(AI35=0,"",IF(AI35="","",IF(AI35&gt;$AM$12,"High",IF(AI35&lt;$SM$13,"Low",""))))</f>
        <v/>
      </c>
      <c r="AK35" s="36"/>
      <c r="AL35" s="36"/>
      <c r="AM35" s="56"/>
      <c r="AN35" s="58"/>
      <c r="AO35" s="26"/>
      <c r="AP35" s="57">
        <v>1</v>
      </c>
      <c r="AQ35" s="460"/>
      <c r="AR35" s="36" t="str">
        <f>IF(AQ35=0,"",IF(AQ35="","",IF(AQ35&gt;$AU$12,"High",IF(AQ35&lt;$AU$13,"Low",""))))</f>
        <v/>
      </c>
      <c r="AS35" s="36"/>
      <c r="AT35" s="36"/>
      <c r="AU35" s="56"/>
      <c r="AV35" s="58"/>
      <c r="AW35" s="26"/>
      <c r="AX35" s="57">
        <v>1</v>
      </c>
      <c r="AY35" s="460"/>
      <c r="AZ35" s="36" t="str">
        <f>IF(AY35=0,"",IF(AY35="","",IF(AY35&gt;$BC$12,"High",IF(AY35&lt;$BC$13,"Low",""))))</f>
        <v/>
      </c>
      <c r="BA35" s="36"/>
      <c r="BB35" s="36"/>
      <c r="BC35" s="56"/>
      <c r="BD35" s="58"/>
      <c r="BE35" s="26"/>
      <c r="BF35" s="57">
        <v>1</v>
      </c>
      <c r="BG35" s="460"/>
      <c r="BH35" s="36" t="str">
        <f>IF(BG35=0,"",IF(BG35="","",IF(BG35&gt;$BK$12,"High",IF(BG35&lt;$BK$13,"Low",""))))</f>
        <v/>
      </c>
      <c r="BI35" s="36"/>
      <c r="BJ35" s="36"/>
      <c r="BK35" s="56"/>
      <c r="BL35" s="58"/>
      <c r="BM35" s="26"/>
      <c r="BN35" s="57">
        <v>1</v>
      </c>
      <c r="BO35" s="301"/>
      <c r="BP35" s="36" t="str">
        <f>IF(BO35=0,"",IF(BO35="","",IF(BO35&gt;$BS$12,"High",IF(BO35&lt;$BS$13,"Low",""))))</f>
        <v/>
      </c>
      <c r="BQ35" s="36"/>
      <c r="BR35" s="36"/>
      <c r="BS35" s="56"/>
      <c r="BT35" s="58"/>
      <c r="BU35" s="26"/>
      <c r="BV35" s="57">
        <v>1</v>
      </c>
      <c r="BW35" s="301"/>
      <c r="BX35" s="36" t="str">
        <f>IF(BW35=0,"",IF(BW35="","",IF(BW35&gt;$CA$12,"High",IF(BW35&lt;$CA$13,"Low",""))))</f>
        <v/>
      </c>
      <c r="BY35" s="36"/>
      <c r="BZ35" s="36"/>
      <c r="CA35" s="56"/>
      <c r="CB35" s="58"/>
      <c r="CC35" s="26"/>
      <c r="CD35" s="57">
        <v>1</v>
      </c>
      <c r="CE35" s="301"/>
      <c r="CF35" s="36" t="str">
        <f>IF(CE35=0,"",IF(CE35="","",IF(CE35&gt;$CI$12,"High",IF(CE35&lt;$CI$13,"Low",""))))</f>
        <v/>
      </c>
      <c r="CG35" s="36"/>
      <c r="CH35" s="36"/>
      <c r="CI35" s="56"/>
      <c r="CJ35" s="58"/>
      <c r="CL35" s="57">
        <v>1</v>
      </c>
      <c r="CM35" s="301"/>
      <c r="CN35" s="36" t="str">
        <f>IF(CM35=0,"",IF(CM35="","",IF(CM35&gt;$CQ$12,"High",IF(CM35&lt;$CQ$13,"Low",""))))</f>
        <v/>
      </c>
      <c r="CO35" s="36"/>
      <c r="CP35" s="36"/>
      <c r="CQ35" s="56"/>
      <c r="CR35" s="58"/>
      <c r="CT35" s="57">
        <v>1</v>
      </c>
      <c r="CU35" s="301"/>
      <c r="CV35" s="36" t="str">
        <f>IF(CU35=0,"",IF(CU35="","",IF(CU35&gt;$CY$12,"High",IF(CU35&lt;$CY$13,"Low",""))))</f>
        <v/>
      </c>
      <c r="CW35" s="36"/>
      <c r="CX35" s="36"/>
      <c r="CY35" s="56"/>
      <c r="CZ35" s="58"/>
      <c r="DB35" s="57">
        <v>1</v>
      </c>
      <c r="DC35" s="301"/>
      <c r="DD35" s="36" t="str">
        <f>IF(DC35=0,"",IF(DC35="","",IF(DC35&gt;$DG$12,"High",IF(DC35&lt;$DG$13,"Low",""))))</f>
        <v/>
      </c>
      <c r="DE35" s="36"/>
      <c r="DF35" s="36"/>
      <c r="DG35" s="56"/>
      <c r="DH35" s="58"/>
      <c r="DJ35" s="57">
        <v>1</v>
      </c>
      <c r="DK35" s="301"/>
      <c r="DL35" s="36" t="str">
        <f>IF(DK35=0,"",IF(DK35="","",IF(DK35&gt;$DO$12,"High",IF(DK35&lt;$DO$13,"Low",""))))</f>
        <v/>
      </c>
      <c r="DM35" s="36"/>
      <c r="DN35" s="36"/>
      <c r="DO35" s="56"/>
      <c r="DP35" s="58"/>
      <c r="DR35" s="57">
        <v>1</v>
      </c>
      <c r="DS35" s="301"/>
      <c r="DT35" s="36" t="str">
        <f>IF(DS35=0,"",IF(DS35="","",IF(DS35&gt;$DW$12,"High",IF(DS35&lt;$DW$13,"Low",""))))</f>
        <v/>
      </c>
      <c r="DU35" s="36"/>
      <c r="DV35" s="36"/>
      <c r="DW35" s="56"/>
      <c r="DX35" s="58"/>
      <c r="DZ35" s="57">
        <v>1</v>
      </c>
      <c r="EA35" s="301"/>
      <c r="EB35" s="36" t="str">
        <f>IF(EA35=0,"",IF(EA35="","",IF(EA35&gt;$EE$12,"High",IF(EA35&lt;$EE$13,"Low",""))))</f>
        <v/>
      </c>
      <c r="EC35" s="36"/>
      <c r="ED35" s="36"/>
      <c r="EE35" s="56"/>
      <c r="EF35" s="58"/>
      <c r="EG35" s="26"/>
      <c r="EH35" s="57">
        <v>1</v>
      </c>
      <c r="EI35" s="301"/>
      <c r="EJ35" s="36" t="str">
        <f>IF(EI35=0,"",IF(EI35="","",IF(EI35&gt;$EM$12,"High",IF(EI35&lt;$EM$13,"Low",""))))</f>
        <v/>
      </c>
      <c r="EK35" s="36"/>
      <c r="EL35" s="36"/>
      <c r="EM35" s="56"/>
      <c r="EN35" s="58"/>
      <c r="EO35" s="26"/>
      <c r="EP35" s="57">
        <v>1</v>
      </c>
      <c r="EQ35" s="301"/>
      <c r="ER35" s="36" t="str">
        <f>IF(EQ35=0,"",IF(EQ35="","",IF(EQ35&gt;$EU$12,"High",IF(EQ35&lt;$EU$13,"Low",""))))</f>
        <v/>
      </c>
      <c r="ES35" s="36"/>
      <c r="ET35" s="36"/>
      <c r="EU35" s="56"/>
      <c r="EV35" s="58"/>
      <c r="EW35" s="26"/>
      <c r="EX35" s="57">
        <v>1</v>
      </c>
      <c r="EY35" s="301"/>
      <c r="EZ35" s="36" t="str">
        <f>IF(EY35=0,"",IF(EY35="","",IF(EY35&gt;$FC$12,"High",IF(EY35&lt;$FC$13,"Low",""))))</f>
        <v/>
      </c>
      <c r="FA35" s="36"/>
      <c r="FB35" s="36"/>
      <c r="FC35" s="56"/>
      <c r="FD35" s="58"/>
      <c r="FE35" s="26"/>
    </row>
    <row r="36" spans="1:161" ht="14.5">
      <c r="A36" s="26"/>
      <c r="B36" s="57">
        <f t="shared" ref="B36:B99" si="41">1+B35</f>
        <v>2</v>
      </c>
      <c r="C36" s="460"/>
      <c r="D36" s="36" t="str">
        <f t="shared" si="40"/>
        <v/>
      </c>
      <c r="E36" s="36"/>
      <c r="F36" s="36"/>
      <c r="G36" s="56" t="str">
        <f>CONCATENATE(FIXED(D19,0),"–",FIXED(F22,0))</f>
        <v>0–0</v>
      </c>
      <c r="H36" s="58">
        <f>COUNTIF($C$35:$C$135,"&lt;"&amp;F22)-COUNTIF($C$35:$C135,"&lt;"&amp;F21)</f>
        <v>0</v>
      </c>
      <c r="I36" s="26"/>
      <c r="J36" s="57">
        <f t="shared" ref="J36:J99" si="42">1+J35</f>
        <v>2</v>
      </c>
      <c r="K36" s="460"/>
      <c r="L36" s="36" t="str">
        <f t="shared" ref="L36:L99" si="43">IF(K36=0,"",IF(K36="","",IF(K36&gt;$O$12,"High",IF(K36&lt;$O$13,"Low",""))))</f>
        <v/>
      </c>
      <c r="M36" s="36"/>
      <c r="N36" s="36"/>
      <c r="O36" s="56" t="str">
        <f>CONCATENATE(FIXED(L19,0),"–",FIXED(N22,0))</f>
        <v>0–0</v>
      </c>
      <c r="P36" s="58">
        <f>COUNTIF($K$35:$K$135,"&lt;"&amp;N22)-COUNTIF($K$35:$K135,"&lt;"&amp;N21)</f>
        <v>0</v>
      </c>
      <c r="Q36" s="26"/>
      <c r="R36" s="57">
        <f t="shared" ref="R36:R99" si="44">1+R35</f>
        <v>2</v>
      </c>
      <c r="S36" s="460"/>
      <c r="T36" s="36" t="str">
        <f t="shared" ref="T36:T99" si="45">IF(S36=0,"",IF(S36="","",IF(S36&gt;$W$12,"High",IF(S36&lt;$W$13,"Low",""))))</f>
        <v/>
      </c>
      <c r="U36" s="36"/>
      <c r="V36" s="36"/>
      <c r="W36" s="56" t="str">
        <f>CONCATENATE(FIXED(T19,0),"–",FIXED(V22,0))</f>
        <v>0–0</v>
      </c>
      <c r="X36" s="58">
        <f>COUNTIF($S$35:$S$135,"&lt;"&amp;V22)-COUNTIF($S$35:$S135,"&lt;"&amp;V21)</f>
        <v>0</v>
      </c>
      <c r="Y36" s="26"/>
      <c r="Z36" s="57">
        <f t="shared" ref="Z36:Z99" si="46">1+Z35</f>
        <v>2</v>
      </c>
      <c r="AA36" s="460"/>
      <c r="AB36" s="36" t="str">
        <f t="shared" ref="AB36:AB99" si="47">IF(AA36=0,"",IF(AA36="","",IF(AA36&gt;$AE$12,"High",IF(AA36&lt;$AE$13,"Low",""))))</f>
        <v/>
      </c>
      <c r="AC36" s="36"/>
      <c r="AD36" s="36"/>
      <c r="AE36" s="56" t="str">
        <f>CONCATENATE(FIXED(AB19,0),"–",FIXED(AD22,0))</f>
        <v>0–0</v>
      </c>
      <c r="AF36" s="58">
        <f>COUNTIF($AA$35:$AA$135,"&lt;"&amp;AD22)-COUNTIF($AA$35:$AA135,"&lt;"&amp;AD21)</f>
        <v>0</v>
      </c>
      <c r="AG36" s="26"/>
      <c r="AH36" s="57">
        <f t="shared" ref="AH36:AH99" si="48">1+AH35</f>
        <v>2</v>
      </c>
      <c r="AI36" s="460"/>
      <c r="AJ36" s="36" t="str">
        <f t="shared" ref="AJ36:AJ99" si="49">IF(AI36=0,"",IF(AI36="","",IF(AI36&gt;$AM$12,"High",IF(AI36&lt;$SM$13,"Low",""))))</f>
        <v/>
      </c>
      <c r="AK36" s="36"/>
      <c r="AL36" s="36"/>
      <c r="AM36" s="56" t="str">
        <f>CONCATENATE(FIXED(AJ19,0),"–",FIXED(AL22,0))</f>
        <v>0–0</v>
      </c>
      <c r="AN36" s="58">
        <f>COUNTIF($AI$35:$AI$135,"&lt;"&amp;AL22)-COUNTIF($AI$35:$AI135,"&lt;"&amp;AL21)</f>
        <v>0</v>
      </c>
      <c r="AO36" s="26"/>
      <c r="AP36" s="57">
        <f t="shared" ref="AP36:AP99" si="50">1+AP35</f>
        <v>2</v>
      </c>
      <c r="AQ36" s="460"/>
      <c r="AR36" s="36" t="str">
        <f t="shared" ref="AR36:AR99" si="51">IF(AQ36=0,"",IF(AQ36="","",IF(AQ36&gt;$AU$12,"High",IF(AQ36&lt;$AU$13,"Low",""))))</f>
        <v/>
      </c>
      <c r="AS36" s="36"/>
      <c r="AT36" s="36"/>
      <c r="AU36" s="56" t="str">
        <f>CONCATENATE(FIXED(AR19,0),"–",FIXED(AT22,0))</f>
        <v>0–0</v>
      </c>
      <c r="AV36" s="58">
        <f>COUNTIF($AQ$35:$AQ$135,"&lt;"&amp;AT22)-COUNTIF($AQ$35:$AQ135,"&lt;"&amp;AT21)</f>
        <v>0</v>
      </c>
      <c r="AW36" s="26"/>
      <c r="AX36" s="57">
        <f t="shared" ref="AX36:AX99" si="52">1+AX35</f>
        <v>2</v>
      </c>
      <c r="AY36" s="460"/>
      <c r="AZ36" s="36" t="str">
        <f t="shared" ref="AZ36:AZ99" si="53">IF(AY36=0,"",IF(AY36="","",IF(AY36&gt;$BC$12,"High",IF(AY36&lt;$BC$13,"Low",""))))</f>
        <v/>
      </c>
      <c r="BA36" s="36"/>
      <c r="BB36" s="36"/>
      <c r="BC36" s="56" t="str">
        <f>CONCATENATE(FIXED(AZ19,0),"–",FIXED(BB22,0))</f>
        <v>0–0</v>
      </c>
      <c r="BD36" s="58">
        <f>COUNTIF($AY$35:$AY$135,"&lt;"&amp;BB22)-COUNTIF($AY$35:$AY135,"&lt;"&amp;BB21)</f>
        <v>0</v>
      </c>
      <c r="BE36" s="26"/>
      <c r="BF36" s="57">
        <f t="shared" ref="BF36:BF99" si="54">1+BF35</f>
        <v>2</v>
      </c>
      <c r="BG36" s="460"/>
      <c r="BH36" s="36" t="str">
        <f t="shared" ref="BH36:BH99" si="55">IF(BG36=0,"",IF(BG36="","",IF(BG36&gt;$BK$12,"High",IF(BG36&lt;$BK$13,"Low",""))))</f>
        <v/>
      </c>
      <c r="BI36" s="36"/>
      <c r="BJ36" s="36"/>
      <c r="BK36" s="56" t="str">
        <f>CONCATENATE(FIXED(BH19,0),"–",FIXED(BJ22,0))</f>
        <v>0–0</v>
      </c>
      <c r="BL36" s="58">
        <f>COUNTIF($BG$35:$BG$135,"&lt;"&amp;BJ22)-COUNTIF($BG$35:$BG135,"&lt;"&amp;BJ21)</f>
        <v>0</v>
      </c>
      <c r="BM36" s="26"/>
      <c r="BN36" s="57">
        <f t="shared" ref="BN36:BN99" si="56">1+BN35</f>
        <v>2</v>
      </c>
      <c r="BO36" s="301"/>
      <c r="BP36" s="36" t="str">
        <f t="shared" ref="BP36:BP99" si="57">IF(BO36=0,"",IF(BO36="","",IF(BO36&gt;$BS$12,"High",IF(BO36&lt;$BS$13,"Low",""))))</f>
        <v/>
      </c>
      <c r="BQ36" s="36"/>
      <c r="BR36" s="36"/>
      <c r="BS36" s="56" t="str">
        <f>CONCATENATE(FIXED(BP19,0),"–",FIXED(BR22,0))</f>
        <v>0–0</v>
      </c>
      <c r="BT36" s="58">
        <f>COUNTIF($BO$35:$BO$135,"&lt;"&amp;BR22)-COUNTIF($BO$35:$BO135,"&lt;"&amp;BR21)</f>
        <v>0</v>
      </c>
      <c r="BU36" s="26"/>
      <c r="BV36" s="57">
        <f t="shared" ref="BV36:BV99" si="58">1+BV35</f>
        <v>2</v>
      </c>
      <c r="BW36" s="301"/>
      <c r="BX36" s="36" t="str">
        <f t="shared" ref="BX36:BX99" si="59">IF(BW36=0,"",IF(BW36="","",IF(BW36&gt;$CA$12,"High",IF(BW36&lt;$CA$13,"Low",""))))</f>
        <v/>
      </c>
      <c r="BY36" s="36"/>
      <c r="BZ36" s="36"/>
      <c r="CA36" s="56" t="str">
        <f>CONCATENATE(FIXED(BX19,0),"–",FIXED(BZ22,0))</f>
        <v>0–0</v>
      </c>
      <c r="CB36" s="58">
        <f>COUNTIF($BW$35:$BW$135,"&lt;"&amp;BZ22)-COUNTIF($BW$35:$BW135,"&lt;"&amp;BZ21)</f>
        <v>0</v>
      </c>
      <c r="CC36" s="26"/>
      <c r="CD36" s="57">
        <f t="shared" ref="CD36:CD99" si="60">1+CD35</f>
        <v>2</v>
      </c>
      <c r="CE36" s="301"/>
      <c r="CF36" s="36" t="str">
        <f t="shared" ref="CF36:CF99" si="61">IF(CE36=0,"",IF(CE36="","",IF(CE36&gt;$CI$12,"High",IF(CE36&lt;$CI$13,"Low",""))))</f>
        <v/>
      </c>
      <c r="CG36" s="36"/>
      <c r="CH36" s="36"/>
      <c r="CI36" s="56" t="str">
        <f>CONCATENATE(FIXED(CF19,0),"–",FIXED(CH22,0))</f>
        <v>0–0</v>
      </c>
      <c r="CJ36" s="58">
        <f>COUNTIF($CE$35:$CE$135,"&lt;"&amp;CH22)-COUNTIF($CE$35:$CE135,"&lt;"&amp;CH21)</f>
        <v>0</v>
      </c>
      <c r="CL36" s="57">
        <f t="shared" ref="CL36:CL99" si="62">1+CL35</f>
        <v>2</v>
      </c>
      <c r="CM36" s="301"/>
      <c r="CN36" s="36" t="str">
        <f t="shared" ref="CN36:CN99" si="63">IF(CM36=0,"",IF(CM36="","",IF(CM36&gt;$CQ$12,"High",IF(CM36&lt;$CQ$13,"Low",""))))</f>
        <v/>
      </c>
      <c r="CO36" s="36"/>
      <c r="CP36" s="36"/>
      <c r="CQ36" s="56" t="str">
        <f>CONCATENATE(FIXED(CN19,0),"–",FIXED(CP22,0))</f>
        <v>0–0</v>
      </c>
      <c r="CR36" s="58">
        <f>COUNTIF($CM$35:$CM$135,"&lt;"&amp;CP22)-COUNTIF($CM$35:$CM135,"&lt;"&amp;CP21)</f>
        <v>0</v>
      </c>
      <c r="CT36" s="57">
        <f t="shared" ref="CT36:CT99" si="64">1+CT35</f>
        <v>2</v>
      </c>
      <c r="CU36" s="301"/>
      <c r="CV36" s="36" t="str">
        <f t="shared" ref="CV36:CV99" si="65">IF(CU36=0,"",IF(CU36="","",IF(CU36&gt;$CY$12,"High",IF(CU36&lt;$CY$13,"Low",""))))</f>
        <v/>
      </c>
      <c r="CW36" s="36"/>
      <c r="CX36" s="36"/>
      <c r="CY36" s="56" t="str">
        <f>CONCATENATE(FIXED(CV19,0),"–",FIXED(CX22,0))</f>
        <v>0–0</v>
      </c>
      <c r="CZ36" s="58">
        <f>COUNTIF($CU$35:$CU$135,"&lt;"&amp;CX22)-COUNTIF($CU$35:$CU135,"&lt;"&amp;CX21)</f>
        <v>0</v>
      </c>
      <c r="DB36" s="57">
        <f t="shared" ref="DB36:DB99" si="66">1+DB35</f>
        <v>2</v>
      </c>
      <c r="DC36" s="301"/>
      <c r="DD36" s="36" t="str">
        <f t="shared" ref="DD36:DD99" si="67">IF(DC36=0,"",IF(DC36="","",IF(DC36&gt;$DG$12,"High",IF(DC36&lt;$DG$13,"Low",""))))</f>
        <v/>
      </c>
      <c r="DE36" s="36"/>
      <c r="DF36" s="36"/>
      <c r="DG36" s="56" t="str">
        <f>CONCATENATE(FIXED(DD19,0),"–",FIXED(DF22,0))</f>
        <v>0–0</v>
      </c>
      <c r="DH36" s="58">
        <f>COUNTIF($DC$35:$DC$135,"&lt;"&amp;DF22)-COUNTIF($DC$35:$DC135,"&lt;"&amp;DF21)</f>
        <v>0</v>
      </c>
      <c r="DJ36" s="57">
        <f t="shared" ref="DJ36:DJ99" si="68">1+DJ35</f>
        <v>2</v>
      </c>
      <c r="DK36" s="301"/>
      <c r="DL36" s="36" t="str">
        <f t="shared" ref="DL36:DL99" si="69">IF(DK36=0,"",IF(DK36="","",IF(DK36&gt;$DO$12,"High",IF(DK36&lt;$DO$13,"Low",""))))</f>
        <v/>
      </c>
      <c r="DM36" s="36"/>
      <c r="DN36" s="36"/>
      <c r="DO36" s="56" t="str">
        <f>CONCATENATE(FIXED(DL19,0),"–",FIXED(DN22,0))</f>
        <v>0–0</v>
      </c>
      <c r="DP36" s="58">
        <f>COUNTIF($DK$35:$DK$135,"&lt;"&amp;DN22)-COUNTIF($DK$35:$DK135,"&lt;"&amp;DN21)</f>
        <v>0</v>
      </c>
      <c r="DR36" s="57">
        <f t="shared" ref="DR36:DR99" si="70">1+DR35</f>
        <v>2</v>
      </c>
      <c r="DS36" s="301"/>
      <c r="DT36" s="36" t="str">
        <f t="shared" ref="DT36:DT99" si="71">IF(DS36=0,"",IF(DS36="","",IF(DS36&gt;$DW$12,"High",IF(DS36&lt;$DW$13,"Low",""))))</f>
        <v/>
      </c>
      <c r="DU36" s="36"/>
      <c r="DV36" s="36"/>
      <c r="DW36" s="56" t="str">
        <f>CONCATENATE(FIXED(DT19,0),"–",FIXED(DV22,0))</f>
        <v>0–0</v>
      </c>
      <c r="DX36" s="58">
        <f>COUNTIF($DS$35:$DS$135,"&lt;"&amp;DV22)-COUNTIF($DS$35:$DS135,"&lt;"&amp;DV21)</f>
        <v>0</v>
      </c>
      <c r="DZ36" s="57">
        <f t="shared" ref="DZ36:DZ99" si="72">1+DZ35</f>
        <v>2</v>
      </c>
      <c r="EA36" s="301"/>
      <c r="EB36" s="36" t="str">
        <f t="shared" ref="EB36:EB99" si="73">IF(EA36=0,"",IF(EA36="","",IF(EA36&gt;$EE$12,"High",IF(EA36&lt;$EE$13,"Low",""))))</f>
        <v/>
      </c>
      <c r="EC36" s="36"/>
      <c r="ED36" s="36"/>
      <c r="EE36" s="56" t="str">
        <f>CONCATENATE(FIXED(EB19,0),"–",FIXED(ED22,0))</f>
        <v>0–0</v>
      </c>
      <c r="EF36" s="58">
        <f>COUNTIF($EA$35:$EA$135,"&lt;"&amp;ED22)-COUNTIF($EA$35:$EA135,"&lt;"&amp;ED21)</f>
        <v>0</v>
      </c>
      <c r="EG36" s="26"/>
      <c r="EH36" s="57">
        <f t="shared" ref="EH36:EH99" si="74">1+EH35</f>
        <v>2</v>
      </c>
      <c r="EI36" s="301"/>
      <c r="EJ36" s="36" t="str">
        <f t="shared" ref="EJ36:EJ99" si="75">IF(EI36=0,"",IF(EI36="","",IF(EI36&gt;$EM$12,"High",IF(EI36&lt;$EM$13,"Low",""))))</f>
        <v/>
      </c>
      <c r="EK36" s="36"/>
      <c r="EL36" s="36"/>
      <c r="EM36" s="56" t="str">
        <f>CONCATENATE(FIXED(EJ19,0),"–",FIXED(EL22,0))</f>
        <v>0–0</v>
      </c>
      <c r="EN36" s="58">
        <f>COUNTIF($EI$35:$EI$135,"&lt;"&amp;EL22)-COUNTIF($EI$35:$EI135,"&lt;"&amp;EL21)</f>
        <v>0</v>
      </c>
      <c r="EO36" s="26"/>
      <c r="EP36" s="57">
        <f t="shared" ref="EP36:EP99" si="76">1+EP35</f>
        <v>2</v>
      </c>
      <c r="EQ36" s="301"/>
      <c r="ER36" s="36" t="str">
        <f t="shared" ref="ER36:ER99" si="77">IF(EQ36=0,"",IF(EQ36="","",IF(EQ36&gt;$EU$12,"High",IF(EQ36&lt;$EU$13,"Low",""))))</f>
        <v/>
      </c>
      <c r="ES36" s="36"/>
      <c r="ET36" s="36"/>
      <c r="EU36" s="56" t="str">
        <f>CONCATENATE(FIXED(ER19,0),"–",FIXED(ET22,0))</f>
        <v>0–0</v>
      </c>
      <c r="EV36" s="58">
        <f>COUNTIF($EQ$35:$EQ$135,"&lt;"&amp;ET22)-COUNTIF($EQ$35:$EQ135,"&lt;"&amp;ET21)</f>
        <v>0</v>
      </c>
      <c r="EW36" s="26"/>
      <c r="EX36" s="57">
        <f t="shared" ref="EX36:EX99" si="78">1+EX35</f>
        <v>2</v>
      </c>
      <c r="EY36" s="301"/>
      <c r="EZ36" s="36" t="str">
        <f t="shared" ref="EZ36:EZ99" si="79">IF(EY36=0,"",IF(EY36="","",IF(EY36&gt;$FC$12,"High",IF(EY36&lt;$FC$13,"Low",""))))</f>
        <v/>
      </c>
      <c r="FA36" s="36"/>
      <c r="FB36" s="36"/>
      <c r="FC36" s="56" t="str">
        <f>CONCATENATE(FIXED(EZ19,0),"–",FIXED(FB22,0))</f>
        <v>0–0</v>
      </c>
      <c r="FD36" s="58">
        <f>COUNTIF($EY$35:$EY$135,"&lt;"&amp;FB22)-COUNTIF($EY$35:$EY135,"&lt;"&amp;FB21)</f>
        <v>0</v>
      </c>
      <c r="FE36" s="26"/>
    </row>
    <row r="37" spans="1:161" ht="14.5">
      <c r="A37" s="26"/>
      <c r="B37" s="57">
        <f t="shared" si="41"/>
        <v>3</v>
      </c>
      <c r="C37" s="460"/>
      <c r="D37" s="36" t="str">
        <f t="shared" si="40"/>
        <v/>
      </c>
      <c r="E37" s="36"/>
      <c r="F37" s="36"/>
      <c r="G37" s="56" t="str">
        <f t="shared" ref="G37:G45" si="80">CONCATENATE(FIXED(F22,0),"–",FIXED(F23,0))</f>
        <v>0–0</v>
      </c>
      <c r="H37" s="58">
        <f>COUNTIF($C$35:$C$135,"&lt;"&amp;F23)-COUNTIF($C$35:$C136,"&lt;"&amp;F22)</f>
        <v>0</v>
      </c>
      <c r="I37" s="26"/>
      <c r="J37" s="57">
        <f t="shared" si="42"/>
        <v>3</v>
      </c>
      <c r="K37" s="460"/>
      <c r="L37" s="36" t="str">
        <f t="shared" si="43"/>
        <v/>
      </c>
      <c r="M37" s="36"/>
      <c r="N37" s="36"/>
      <c r="O37" s="56" t="str">
        <f t="shared" ref="O37:O45" si="81">CONCATENATE(FIXED(N22,0),"–",FIXED(N23,0))</f>
        <v>0–0</v>
      </c>
      <c r="P37" s="58">
        <f>COUNTIF($K$35:$K$135,"&lt;"&amp;N23)-COUNTIF($K$35:$K136,"&lt;"&amp;N22)</f>
        <v>0</v>
      </c>
      <c r="Q37" s="26"/>
      <c r="R37" s="57">
        <f t="shared" si="44"/>
        <v>3</v>
      </c>
      <c r="S37" s="460"/>
      <c r="T37" s="36" t="str">
        <f t="shared" si="45"/>
        <v/>
      </c>
      <c r="U37" s="36"/>
      <c r="V37" s="36"/>
      <c r="W37" s="56" t="str">
        <f t="shared" ref="W37:W45" si="82">CONCATENATE(FIXED(V22,0),"–",FIXED(V23,0))</f>
        <v>0–0</v>
      </c>
      <c r="X37" s="58">
        <f>COUNTIF($S$35:$S$135,"&lt;"&amp;V23)-COUNTIF($S$35:$S136,"&lt;"&amp;V22)</f>
        <v>0</v>
      </c>
      <c r="Y37" s="26"/>
      <c r="Z37" s="57">
        <f t="shared" si="46"/>
        <v>3</v>
      </c>
      <c r="AA37" s="460"/>
      <c r="AB37" s="36" t="str">
        <f t="shared" si="47"/>
        <v/>
      </c>
      <c r="AC37" s="36"/>
      <c r="AD37" s="36"/>
      <c r="AE37" s="56" t="str">
        <f t="shared" ref="AE37:AE45" si="83">CONCATENATE(FIXED(AD22,0),"–",FIXED(AD23,0))</f>
        <v>0–0</v>
      </c>
      <c r="AF37" s="58">
        <f>COUNTIF($AA$35:$AA$135,"&lt;"&amp;AD23)-COUNTIF($AA$35:$AA136,"&lt;"&amp;AD22)</f>
        <v>0</v>
      </c>
      <c r="AG37" s="26"/>
      <c r="AH37" s="57">
        <f t="shared" si="48"/>
        <v>3</v>
      </c>
      <c r="AI37" s="460"/>
      <c r="AJ37" s="36" t="str">
        <f t="shared" si="49"/>
        <v/>
      </c>
      <c r="AK37" s="36"/>
      <c r="AL37" s="36"/>
      <c r="AM37" s="56" t="str">
        <f t="shared" ref="AM37:AM45" si="84">CONCATENATE(FIXED(AL22,0),"–",FIXED(AL23,0))</f>
        <v>0–0</v>
      </c>
      <c r="AN37" s="58">
        <f>COUNTIF($AI$35:$AI$135,"&lt;"&amp;AL23)-COUNTIF($AI$35:$AI136,"&lt;"&amp;AL22)</f>
        <v>0</v>
      </c>
      <c r="AO37" s="26"/>
      <c r="AP37" s="57">
        <f t="shared" si="50"/>
        <v>3</v>
      </c>
      <c r="AQ37" s="460"/>
      <c r="AR37" s="36" t="str">
        <f t="shared" si="51"/>
        <v/>
      </c>
      <c r="AS37" s="36"/>
      <c r="AT37" s="36"/>
      <c r="AU37" s="56" t="str">
        <f t="shared" ref="AU37:AU45" si="85">CONCATENATE(FIXED(AT22,0),"–",FIXED(AT23,0))</f>
        <v>0–0</v>
      </c>
      <c r="AV37" s="58">
        <f>COUNTIF($AQ$35:$AQ$135,"&lt;"&amp;AT23)-COUNTIF($AQ$35:$AQ136,"&lt;"&amp;AT22)</f>
        <v>0</v>
      </c>
      <c r="AW37" s="26"/>
      <c r="AX37" s="57">
        <f t="shared" si="52"/>
        <v>3</v>
      </c>
      <c r="AY37" s="460"/>
      <c r="AZ37" s="36" t="str">
        <f t="shared" si="53"/>
        <v/>
      </c>
      <c r="BA37" s="36"/>
      <c r="BB37" s="36"/>
      <c r="BC37" s="56" t="str">
        <f t="shared" ref="BC37:BC45" si="86">CONCATENATE(FIXED(BB22,0),"–",FIXED(BB23,0))</f>
        <v>0–0</v>
      </c>
      <c r="BD37" s="58">
        <f>COUNTIF($AY$35:$AY$135,"&lt;"&amp;BB23)-COUNTIF($AY$35:$AY136,"&lt;"&amp;BB22)</f>
        <v>0</v>
      </c>
      <c r="BE37" s="26"/>
      <c r="BF37" s="57">
        <f t="shared" si="54"/>
        <v>3</v>
      </c>
      <c r="BG37" s="460"/>
      <c r="BH37" s="36" t="str">
        <f t="shared" si="55"/>
        <v/>
      </c>
      <c r="BI37" s="36"/>
      <c r="BJ37" s="36"/>
      <c r="BK37" s="56" t="str">
        <f t="shared" ref="BK37:BK45" si="87">CONCATENATE(FIXED(BJ22,0),"–",FIXED(BJ23,0))</f>
        <v>0–0</v>
      </c>
      <c r="BL37" s="58">
        <f>COUNTIF($BG$35:$BG$135,"&lt;"&amp;BJ23)-COUNTIF($BG$35:$BG136,"&lt;"&amp;BJ22)</f>
        <v>0</v>
      </c>
      <c r="BM37" s="26"/>
      <c r="BN37" s="57">
        <f t="shared" si="56"/>
        <v>3</v>
      </c>
      <c r="BO37" s="301"/>
      <c r="BP37" s="36" t="str">
        <f t="shared" si="57"/>
        <v/>
      </c>
      <c r="BQ37" s="36"/>
      <c r="BR37" s="36"/>
      <c r="BS37" s="56" t="str">
        <f t="shared" ref="BS37:BS45" si="88">CONCATENATE(FIXED(BR22,0),"–",FIXED(BR23,0))</f>
        <v>0–0</v>
      </c>
      <c r="BT37" s="58">
        <f>COUNTIF($BO$35:$BO$135,"&lt;"&amp;BR23)-COUNTIF($BO$35:$BO136,"&lt;"&amp;BR22)</f>
        <v>0</v>
      </c>
      <c r="BU37" s="26"/>
      <c r="BV37" s="57">
        <f t="shared" si="58"/>
        <v>3</v>
      </c>
      <c r="BW37" s="301"/>
      <c r="BX37" s="36" t="str">
        <f t="shared" si="59"/>
        <v/>
      </c>
      <c r="BY37" s="36"/>
      <c r="BZ37" s="36"/>
      <c r="CA37" s="56" t="str">
        <f t="shared" ref="CA37:CA45" si="89">CONCATENATE(FIXED(BZ22,0),"–",FIXED(BZ23,0))</f>
        <v>0–0</v>
      </c>
      <c r="CB37" s="58">
        <f>COUNTIF($BW$35:$BW$135,"&lt;"&amp;BZ23)-COUNTIF($BW$35:$BW136,"&lt;"&amp;BZ22)</f>
        <v>0</v>
      </c>
      <c r="CC37" s="26"/>
      <c r="CD37" s="57">
        <f t="shared" si="60"/>
        <v>3</v>
      </c>
      <c r="CE37" s="301"/>
      <c r="CF37" s="36" t="str">
        <f t="shared" si="61"/>
        <v/>
      </c>
      <c r="CG37" s="36"/>
      <c r="CH37" s="36"/>
      <c r="CI37" s="56" t="str">
        <f t="shared" ref="CI37:CI45" si="90">CONCATENATE(FIXED(CH22,0),"–",FIXED(CH23,0))</f>
        <v>0–0</v>
      </c>
      <c r="CJ37" s="58">
        <f>COUNTIF($CE$35:$CE$135,"&lt;"&amp;CH23)-COUNTIF($CE$35:$CE136,"&lt;"&amp;CH22)</f>
        <v>0</v>
      </c>
      <c r="CL37" s="57">
        <f t="shared" si="62"/>
        <v>3</v>
      </c>
      <c r="CM37" s="301"/>
      <c r="CN37" s="36" t="str">
        <f t="shared" si="63"/>
        <v/>
      </c>
      <c r="CO37" s="36"/>
      <c r="CP37" s="36"/>
      <c r="CQ37" s="56" t="str">
        <f t="shared" ref="CQ37:CQ45" si="91">CONCATENATE(FIXED(CP22,0),"–",FIXED(CP23,0))</f>
        <v>0–0</v>
      </c>
      <c r="CR37" s="58">
        <f>COUNTIF($CM$35:$CM$135,"&lt;"&amp;CP23)-COUNTIF($CM$35:$CM136,"&lt;"&amp;CP22)</f>
        <v>0</v>
      </c>
      <c r="CT37" s="57">
        <f t="shared" si="64"/>
        <v>3</v>
      </c>
      <c r="CU37" s="301"/>
      <c r="CV37" s="36" t="str">
        <f t="shared" si="65"/>
        <v/>
      </c>
      <c r="CW37" s="36"/>
      <c r="CX37" s="36"/>
      <c r="CY37" s="56" t="str">
        <f t="shared" ref="CY37:CY45" si="92">CONCATENATE(FIXED(CX22,0),"–",FIXED(CX23,0))</f>
        <v>0–0</v>
      </c>
      <c r="CZ37" s="58">
        <f>COUNTIF($CU$35:$CU$135,"&lt;"&amp;CX23)-COUNTIF($CU$35:$CU136,"&lt;"&amp;CX22)</f>
        <v>0</v>
      </c>
      <c r="DB37" s="57">
        <f t="shared" si="66"/>
        <v>3</v>
      </c>
      <c r="DC37" s="301"/>
      <c r="DD37" s="36" t="str">
        <f t="shared" si="67"/>
        <v/>
      </c>
      <c r="DE37" s="36"/>
      <c r="DF37" s="36"/>
      <c r="DG37" s="56" t="str">
        <f t="shared" ref="DG37:DG45" si="93">CONCATENATE(FIXED(DF22,0),"–",FIXED(DF23,0))</f>
        <v>0–0</v>
      </c>
      <c r="DH37" s="58">
        <f>COUNTIF($DC$35:$DC$135,"&lt;"&amp;DF23)-COUNTIF($DC$35:$DC136,"&lt;"&amp;DF22)</f>
        <v>0</v>
      </c>
      <c r="DJ37" s="57">
        <f t="shared" si="68"/>
        <v>3</v>
      </c>
      <c r="DK37" s="301"/>
      <c r="DL37" s="36" t="str">
        <f t="shared" si="69"/>
        <v/>
      </c>
      <c r="DM37" s="36"/>
      <c r="DN37" s="36"/>
      <c r="DO37" s="56" t="str">
        <f t="shared" ref="DO37:DO45" si="94">CONCATENATE(FIXED(DN22,0),"–",FIXED(DN23,0))</f>
        <v>0–0</v>
      </c>
      <c r="DP37" s="58">
        <f>COUNTIF($DK$35:$DK$135,"&lt;"&amp;DN23)-COUNTIF($DK$35:$DK136,"&lt;"&amp;DN22)</f>
        <v>0</v>
      </c>
      <c r="DR37" s="57">
        <f t="shared" si="70"/>
        <v>3</v>
      </c>
      <c r="DS37" s="301"/>
      <c r="DT37" s="36" t="str">
        <f t="shared" si="71"/>
        <v/>
      </c>
      <c r="DU37" s="36"/>
      <c r="DV37" s="36"/>
      <c r="DW37" s="56" t="str">
        <f t="shared" ref="DW37:DW45" si="95">CONCATENATE(FIXED(DV22,0),"–",FIXED(DV23,0))</f>
        <v>0–0</v>
      </c>
      <c r="DX37" s="58">
        <f>COUNTIF($DS$35:$DS$135,"&lt;"&amp;DV23)-COUNTIF($DS$35:$DS136,"&lt;"&amp;DV22)</f>
        <v>0</v>
      </c>
      <c r="DZ37" s="57">
        <f t="shared" si="72"/>
        <v>3</v>
      </c>
      <c r="EA37" s="301"/>
      <c r="EB37" s="36" t="str">
        <f t="shared" si="73"/>
        <v/>
      </c>
      <c r="EC37" s="36"/>
      <c r="ED37" s="36"/>
      <c r="EE37" s="56" t="str">
        <f t="shared" ref="EE37:EE45" si="96">CONCATENATE(FIXED(ED22,0),"–",FIXED(ED23,0))</f>
        <v>0–0</v>
      </c>
      <c r="EF37" s="58">
        <f>COUNTIF($EA$35:$EA$135,"&lt;"&amp;ED23)-COUNTIF($EA$35:$EA136,"&lt;"&amp;ED22)</f>
        <v>0</v>
      </c>
      <c r="EG37" s="26"/>
      <c r="EH37" s="57">
        <f t="shared" si="74"/>
        <v>3</v>
      </c>
      <c r="EI37" s="301"/>
      <c r="EJ37" s="36" t="str">
        <f t="shared" si="75"/>
        <v/>
      </c>
      <c r="EK37" s="36"/>
      <c r="EL37" s="36"/>
      <c r="EM37" s="56" t="str">
        <f t="shared" ref="EM37:EM45" si="97">CONCATENATE(FIXED(EL22,0),"–",FIXED(EL23,0))</f>
        <v>0–0</v>
      </c>
      <c r="EN37" s="58">
        <f>COUNTIF($EI$35:$EI$135,"&lt;"&amp;EL23)-COUNTIF($EI$35:$EI136,"&lt;"&amp;EL22)</f>
        <v>0</v>
      </c>
      <c r="EO37" s="26"/>
      <c r="EP37" s="57">
        <f t="shared" si="76"/>
        <v>3</v>
      </c>
      <c r="EQ37" s="301"/>
      <c r="ER37" s="36" t="str">
        <f t="shared" si="77"/>
        <v/>
      </c>
      <c r="ES37" s="36"/>
      <c r="ET37" s="36"/>
      <c r="EU37" s="56" t="str">
        <f t="shared" ref="EU37:EU45" si="98">CONCATENATE(FIXED(ET22,0),"–",FIXED(ET23,0))</f>
        <v>0–0</v>
      </c>
      <c r="EV37" s="58">
        <f>COUNTIF($EQ$35:$EQ$135,"&lt;"&amp;ET23)-COUNTIF($EQ$35:$EQ136,"&lt;"&amp;ET22)</f>
        <v>0</v>
      </c>
      <c r="EW37" s="26"/>
      <c r="EX37" s="57">
        <f t="shared" si="78"/>
        <v>3</v>
      </c>
      <c r="EY37" s="301"/>
      <c r="EZ37" s="36" t="str">
        <f t="shared" si="79"/>
        <v/>
      </c>
      <c r="FA37" s="36"/>
      <c r="FB37" s="36"/>
      <c r="FC37" s="56" t="str">
        <f t="shared" ref="FC37:FC45" si="99">CONCATENATE(FIXED(FB22,0),"–",FIXED(FB23,0))</f>
        <v>0–0</v>
      </c>
      <c r="FD37" s="58">
        <f>COUNTIF($EY$35:$EY$135,"&lt;"&amp;FB23)-COUNTIF($EY$35:$EY136,"&lt;"&amp;FB22)</f>
        <v>0</v>
      </c>
      <c r="FE37" s="26"/>
    </row>
    <row r="38" spans="1:161" ht="14.5">
      <c r="A38" s="26"/>
      <c r="B38" s="57">
        <f t="shared" si="41"/>
        <v>4</v>
      </c>
      <c r="C38" s="460"/>
      <c r="D38" s="36" t="str">
        <f t="shared" si="40"/>
        <v/>
      </c>
      <c r="E38" s="36"/>
      <c r="F38" s="36"/>
      <c r="G38" s="56" t="str">
        <f t="shared" si="80"/>
        <v>0–0</v>
      </c>
      <c r="H38" s="58">
        <f>COUNTIF($C$35:$C$135,"&lt;"&amp;F24)-COUNTIF($C$35:$C137,"&lt;"&amp;F23)</f>
        <v>0</v>
      </c>
      <c r="I38" s="26"/>
      <c r="J38" s="57">
        <f t="shared" si="42"/>
        <v>4</v>
      </c>
      <c r="K38" s="460"/>
      <c r="L38" s="36" t="str">
        <f t="shared" si="43"/>
        <v/>
      </c>
      <c r="M38" s="36"/>
      <c r="N38" s="36"/>
      <c r="O38" s="56" t="str">
        <f t="shared" si="81"/>
        <v>0–0</v>
      </c>
      <c r="P38" s="58">
        <f>COUNTIF($K$35:$K$135,"&lt;"&amp;N24)-COUNTIF($K$35:$K137,"&lt;"&amp;N23)</f>
        <v>0</v>
      </c>
      <c r="Q38" s="26"/>
      <c r="R38" s="57">
        <f t="shared" si="44"/>
        <v>4</v>
      </c>
      <c r="S38" s="460"/>
      <c r="T38" s="36" t="str">
        <f t="shared" si="45"/>
        <v/>
      </c>
      <c r="U38" s="36"/>
      <c r="V38" s="36"/>
      <c r="W38" s="56" t="str">
        <f t="shared" si="82"/>
        <v>0–0</v>
      </c>
      <c r="X38" s="58">
        <f>COUNTIF($S$35:$S$135,"&lt;"&amp;V24)-COUNTIF($S$35:$S137,"&lt;"&amp;V23)</f>
        <v>0</v>
      </c>
      <c r="Y38" s="26"/>
      <c r="Z38" s="57">
        <f t="shared" si="46"/>
        <v>4</v>
      </c>
      <c r="AA38" s="460"/>
      <c r="AB38" s="36" t="str">
        <f t="shared" si="47"/>
        <v/>
      </c>
      <c r="AC38" s="36"/>
      <c r="AD38" s="36"/>
      <c r="AE38" s="56" t="str">
        <f t="shared" si="83"/>
        <v>0–0</v>
      </c>
      <c r="AF38" s="58">
        <f>COUNTIF($AA$35:$AA$135,"&lt;"&amp;AD24)-COUNTIF($AA$35:$AA137,"&lt;"&amp;AD23)</f>
        <v>0</v>
      </c>
      <c r="AG38" s="26"/>
      <c r="AH38" s="57">
        <f t="shared" si="48"/>
        <v>4</v>
      </c>
      <c r="AI38" s="460"/>
      <c r="AJ38" s="36" t="str">
        <f t="shared" si="49"/>
        <v/>
      </c>
      <c r="AK38" s="36"/>
      <c r="AL38" s="36"/>
      <c r="AM38" s="56" t="str">
        <f t="shared" si="84"/>
        <v>0–0</v>
      </c>
      <c r="AN38" s="58">
        <f>COUNTIF($AI$35:$AI$135,"&lt;"&amp;AL24)-COUNTIF($AI$35:$AI137,"&lt;"&amp;AL23)</f>
        <v>0</v>
      </c>
      <c r="AO38" s="26"/>
      <c r="AP38" s="57">
        <f t="shared" si="50"/>
        <v>4</v>
      </c>
      <c r="AQ38" s="460"/>
      <c r="AR38" s="36" t="str">
        <f t="shared" si="51"/>
        <v/>
      </c>
      <c r="AS38" s="36"/>
      <c r="AT38" s="36"/>
      <c r="AU38" s="56" t="str">
        <f t="shared" si="85"/>
        <v>0–0</v>
      </c>
      <c r="AV38" s="58">
        <f>COUNTIF($AQ$35:$AQ$135,"&lt;"&amp;AT24)-COUNTIF($AQ$35:$AQ137,"&lt;"&amp;AT23)</f>
        <v>0</v>
      </c>
      <c r="AW38" s="26"/>
      <c r="AX38" s="57">
        <f t="shared" si="52"/>
        <v>4</v>
      </c>
      <c r="AY38" s="460"/>
      <c r="AZ38" s="36" t="str">
        <f t="shared" si="53"/>
        <v/>
      </c>
      <c r="BA38" s="36"/>
      <c r="BB38" s="36"/>
      <c r="BC38" s="56" t="str">
        <f t="shared" si="86"/>
        <v>0–0</v>
      </c>
      <c r="BD38" s="58">
        <f>COUNTIF($AY$35:$AY$135,"&lt;"&amp;BB24)-COUNTIF($AY$35:$AY137,"&lt;"&amp;BB23)</f>
        <v>0</v>
      </c>
      <c r="BE38" s="26"/>
      <c r="BF38" s="57">
        <f t="shared" si="54"/>
        <v>4</v>
      </c>
      <c r="BG38" s="460"/>
      <c r="BH38" s="36" t="str">
        <f t="shared" si="55"/>
        <v/>
      </c>
      <c r="BI38" s="36"/>
      <c r="BJ38" s="36"/>
      <c r="BK38" s="56" t="str">
        <f t="shared" si="87"/>
        <v>0–0</v>
      </c>
      <c r="BL38" s="58">
        <f>COUNTIF($BG$35:$BG$135,"&lt;"&amp;BJ24)-COUNTIF($BG$35:$BG137,"&lt;"&amp;BJ23)</f>
        <v>0</v>
      </c>
      <c r="BM38" s="26"/>
      <c r="BN38" s="57">
        <f t="shared" si="56"/>
        <v>4</v>
      </c>
      <c r="BO38" s="301"/>
      <c r="BP38" s="36" t="str">
        <f t="shared" si="57"/>
        <v/>
      </c>
      <c r="BQ38" s="36"/>
      <c r="BR38" s="36"/>
      <c r="BS38" s="56" t="str">
        <f t="shared" si="88"/>
        <v>0–0</v>
      </c>
      <c r="BT38" s="58">
        <f>COUNTIF($BO$35:$BO$135,"&lt;"&amp;BR24)-COUNTIF($BO$35:$BO137,"&lt;"&amp;BR23)</f>
        <v>0</v>
      </c>
      <c r="BU38" s="26"/>
      <c r="BV38" s="57">
        <f t="shared" si="58"/>
        <v>4</v>
      </c>
      <c r="BW38" s="301"/>
      <c r="BX38" s="36" t="str">
        <f t="shared" si="59"/>
        <v/>
      </c>
      <c r="BY38" s="36"/>
      <c r="BZ38" s="36"/>
      <c r="CA38" s="56" t="str">
        <f t="shared" si="89"/>
        <v>0–0</v>
      </c>
      <c r="CB38" s="58">
        <f>COUNTIF($BW$35:$BW$135,"&lt;"&amp;BZ24)-COUNTIF($BW$35:$BW137,"&lt;"&amp;BZ23)</f>
        <v>0</v>
      </c>
      <c r="CC38" s="26"/>
      <c r="CD38" s="57">
        <f t="shared" si="60"/>
        <v>4</v>
      </c>
      <c r="CE38" s="301"/>
      <c r="CF38" s="36" t="str">
        <f t="shared" si="61"/>
        <v/>
      </c>
      <c r="CG38" s="36"/>
      <c r="CH38" s="36"/>
      <c r="CI38" s="56" t="str">
        <f t="shared" si="90"/>
        <v>0–0</v>
      </c>
      <c r="CJ38" s="58">
        <f>COUNTIF($CE$35:$CE$135,"&lt;"&amp;CH24)-COUNTIF($CE$35:$CE137,"&lt;"&amp;CH23)</f>
        <v>0</v>
      </c>
      <c r="CL38" s="57">
        <f t="shared" si="62"/>
        <v>4</v>
      </c>
      <c r="CM38" s="301"/>
      <c r="CN38" s="36" t="str">
        <f t="shared" si="63"/>
        <v/>
      </c>
      <c r="CO38" s="36"/>
      <c r="CP38" s="36"/>
      <c r="CQ38" s="56" t="str">
        <f t="shared" si="91"/>
        <v>0–0</v>
      </c>
      <c r="CR38" s="58">
        <f>COUNTIF($CM$35:$CM$135,"&lt;"&amp;CP24)-COUNTIF($CM$35:$CM137,"&lt;"&amp;CP23)</f>
        <v>0</v>
      </c>
      <c r="CT38" s="57">
        <f t="shared" si="64"/>
        <v>4</v>
      </c>
      <c r="CU38" s="301"/>
      <c r="CV38" s="36" t="str">
        <f t="shared" si="65"/>
        <v/>
      </c>
      <c r="CW38" s="36"/>
      <c r="CX38" s="36"/>
      <c r="CY38" s="56" t="str">
        <f t="shared" si="92"/>
        <v>0–0</v>
      </c>
      <c r="CZ38" s="58">
        <f>COUNTIF($CU$35:$CU$135,"&lt;"&amp;CX24)-COUNTIF($CU$35:$CU137,"&lt;"&amp;CX23)</f>
        <v>0</v>
      </c>
      <c r="DB38" s="57">
        <f t="shared" si="66"/>
        <v>4</v>
      </c>
      <c r="DC38" s="301"/>
      <c r="DD38" s="36" t="str">
        <f t="shared" si="67"/>
        <v/>
      </c>
      <c r="DE38" s="36"/>
      <c r="DF38" s="36"/>
      <c r="DG38" s="56" t="str">
        <f t="shared" si="93"/>
        <v>0–0</v>
      </c>
      <c r="DH38" s="58">
        <f>COUNTIF($DC$35:$DC$135,"&lt;"&amp;DF24)-COUNTIF($DC$35:$DC137,"&lt;"&amp;DF23)</f>
        <v>0</v>
      </c>
      <c r="DJ38" s="57">
        <f t="shared" si="68"/>
        <v>4</v>
      </c>
      <c r="DK38" s="301"/>
      <c r="DL38" s="36" t="str">
        <f t="shared" si="69"/>
        <v/>
      </c>
      <c r="DM38" s="36"/>
      <c r="DN38" s="36"/>
      <c r="DO38" s="56" t="str">
        <f t="shared" si="94"/>
        <v>0–0</v>
      </c>
      <c r="DP38" s="58">
        <f>COUNTIF($DK$35:$DK$135,"&lt;"&amp;DN24)-COUNTIF($DK$35:$DK137,"&lt;"&amp;DN23)</f>
        <v>0</v>
      </c>
      <c r="DR38" s="57">
        <f t="shared" si="70"/>
        <v>4</v>
      </c>
      <c r="DS38" s="301"/>
      <c r="DT38" s="36" t="str">
        <f t="shared" si="71"/>
        <v/>
      </c>
      <c r="DU38" s="36"/>
      <c r="DV38" s="36"/>
      <c r="DW38" s="56" t="str">
        <f t="shared" si="95"/>
        <v>0–0</v>
      </c>
      <c r="DX38" s="58">
        <f>COUNTIF($DS$35:$DS$135,"&lt;"&amp;DV24)-COUNTIF($DS$35:$DS137,"&lt;"&amp;DV23)</f>
        <v>0</v>
      </c>
      <c r="DZ38" s="57">
        <f t="shared" si="72"/>
        <v>4</v>
      </c>
      <c r="EA38" s="301"/>
      <c r="EB38" s="36" t="str">
        <f t="shared" si="73"/>
        <v/>
      </c>
      <c r="EC38" s="36"/>
      <c r="ED38" s="36"/>
      <c r="EE38" s="56" t="str">
        <f t="shared" si="96"/>
        <v>0–0</v>
      </c>
      <c r="EF38" s="58">
        <f>COUNTIF($EA$35:$EA$135,"&lt;"&amp;ED24)-COUNTIF($EA$35:$EA137,"&lt;"&amp;ED23)</f>
        <v>0</v>
      </c>
      <c r="EG38" s="26"/>
      <c r="EH38" s="57">
        <f t="shared" si="74"/>
        <v>4</v>
      </c>
      <c r="EI38" s="301"/>
      <c r="EJ38" s="36" t="str">
        <f t="shared" si="75"/>
        <v/>
      </c>
      <c r="EK38" s="36"/>
      <c r="EL38" s="36"/>
      <c r="EM38" s="56" t="str">
        <f t="shared" si="97"/>
        <v>0–0</v>
      </c>
      <c r="EN38" s="58">
        <f>COUNTIF($EI$35:$EI$135,"&lt;"&amp;EL24)-COUNTIF($EI$35:$EI137,"&lt;"&amp;EL23)</f>
        <v>0</v>
      </c>
      <c r="EO38" s="26"/>
      <c r="EP38" s="57">
        <f t="shared" si="76"/>
        <v>4</v>
      </c>
      <c r="EQ38" s="301"/>
      <c r="ER38" s="36" t="str">
        <f t="shared" si="77"/>
        <v/>
      </c>
      <c r="ES38" s="36"/>
      <c r="ET38" s="36"/>
      <c r="EU38" s="56" t="str">
        <f t="shared" si="98"/>
        <v>0–0</v>
      </c>
      <c r="EV38" s="58">
        <f>COUNTIF($EQ$35:$EQ$135,"&lt;"&amp;ET24)-COUNTIF($EQ$35:$EQ137,"&lt;"&amp;ET23)</f>
        <v>0</v>
      </c>
      <c r="EW38" s="26"/>
      <c r="EX38" s="57">
        <f t="shared" si="78"/>
        <v>4</v>
      </c>
      <c r="EY38" s="301"/>
      <c r="EZ38" s="36" t="str">
        <f t="shared" si="79"/>
        <v/>
      </c>
      <c r="FA38" s="36"/>
      <c r="FB38" s="36"/>
      <c r="FC38" s="56" t="str">
        <f t="shared" si="99"/>
        <v>0–0</v>
      </c>
      <c r="FD38" s="58">
        <f>COUNTIF($EY$35:$EY$135,"&lt;"&amp;FB24)-COUNTIF($EY$35:$EY137,"&lt;"&amp;FB23)</f>
        <v>0</v>
      </c>
      <c r="FE38" s="26"/>
    </row>
    <row r="39" spans="1:161" ht="14.5">
      <c r="A39" s="26"/>
      <c r="B39" s="57">
        <f t="shared" si="41"/>
        <v>5</v>
      </c>
      <c r="C39" s="460"/>
      <c r="D39" s="36" t="str">
        <f t="shared" si="40"/>
        <v/>
      </c>
      <c r="E39" s="36"/>
      <c r="F39" s="36"/>
      <c r="G39" s="56" t="str">
        <f t="shared" si="80"/>
        <v>0–0</v>
      </c>
      <c r="H39" s="58">
        <f>COUNTIF($C$35:$C$135,"&lt;"&amp;F25)-COUNTIF($C$35:$C138,"&lt;"&amp;F24)</f>
        <v>0</v>
      </c>
      <c r="I39" s="26"/>
      <c r="J39" s="57">
        <f t="shared" si="42"/>
        <v>5</v>
      </c>
      <c r="K39" s="460"/>
      <c r="L39" s="36" t="str">
        <f t="shared" si="43"/>
        <v/>
      </c>
      <c r="M39" s="36"/>
      <c r="N39" s="36"/>
      <c r="O39" s="56" t="str">
        <f t="shared" si="81"/>
        <v>0–0</v>
      </c>
      <c r="P39" s="58">
        <f>COUNTIF($K$35:$K$135,"&lt;"&amp;N25)-COUNTIF($K$35:$K138,"&lt;"&amp;N24)</f>
        <v>0</v>
      </c>
      <c r="Q39" s="26"/>
      <c r="R39" s="57">
        <f t="shared" si="44"/>
        <v>5</v>
      </c>
      <c r="S39" s="460"/>
      <c r="T39" s="36" t="str">
        <f t="shared" si="45"/>
        <v/>
      </c>
      <c r="U39" s="36"/>
      <c r="V39" s="36"/>
      <c r="W39" s="56" t="str">
        <f t="shared" si="82"/>
        <v>0–0</v>
      </c>
      <c r="X39" s="58">
        <f>COUNTIF($S$35:$S$135,"&lt;"&amp;V25)-COUNTIF($S$35:$S138,"&lt;"&amp;V24)</f>
        <v>0</v>
      </c>
      <c r="Y39" s="26"/>
      <c r="Z39" s="57">
        <f t="shared" si="46"/>
        <v>5</v>
      </c>
      <c r="AA39" s="460"/>
      <c r="AB39" s="36" t="str">
        <f t="shared" si="47"/>
        <v/>
      </c>
      <c r="AC39" s="36"/>
      <c r="AD39" s="36"/>
      <c r="AE39" s="56" t="str">
        <f t="shared" si="83"/>
        <v>0–0</v>
      </c>
      <c r="AF39" s="58">
        <f>COUNTIF($AA$35:$AA$135,"&lt;"&amp;AD25)-COUNTIF($AA$35:$AA138,"&lt;"&amp;AD24)</f>
        <v>0</v>
      </c>
      <c r="AG39" s="26"/>
      <c r="AH39" s="57">
        <f t="shared" si="48"/>
        <v>5</v>
      </c>
      <c r="AI39" s="460"/>
      <c r="AJ39" s="36" t="str">
        <f t="shared" si="49"/>
        <v/>
      </c>
      <c r="AK39" s="36"/>
      <c r="AL39" s="36"/>
      <c r="AM39" s="56" t="str">
        <f t="shared" si="84"/>
        <v>0–0</v>
      </c>
      <c r="AN39" s="58">
        <f>COUNTIF($AI$35:$AI$135,"&lt;"&amp;AL25)-COUNTIF($AI$35:$AI138,"&lt;"&amp;AL24)</f>
        <v>0</v>
      </c>
      <c r="AO39" s="26"/>
      <c r="AP39" s="57">
        <f t="shared" si="50"/>
        <v>5</v>
      </c>
      <c r="AQ39" s="460"/>
      <c r="AR39" s="36" t="str">
        <f t="shared" si="51"/>
        <v/>
      </c>
      <c r="AS39" s="36"/>
      <c r="AT39" s="36"/>
      <c r="AU39" s="56" t="str">
        <f t="shared" si="85"/>
        <v>0–0</v>
      </c>
      <c r="AV39" s="58">
        <f>COUNTIF($AQ$35:$AQ$135,"&lt;"&amp;AT25)-COUNTIF($AQ$35:$AQ138,"&lt;"&amp;AT24)</f>
        <v>0</v>
      </c>
      <c r="AW39" s="26"/>
      <c r="AX39" s="57">
        <f t="shared" si="52"/>
        <v>5</v>
      </c>
      <c r="AY39" s="460"/>
      <c r="AZ39" s="36" t="str">
        <f t="shared" si="53"/>
        <v/>
      </c>
      <c r="BA39" s="36"/>
      <c r="BB39" s="36"/>
      <c r="BC39" s="56" t="str">
        <f t="shared" si="86"/>
        <v>0–0</v>
      </c>
      <c r="BD39" s="58">
        <f>COUNTIF($AY$35:$AY$135,"&lt;"&amp;BB25)-COUNTIF($AY$35:$AY138,"&lt;"&amp;BB24)</f>
        <v>0</v>
      </c>
      <c r="BE39" s="26"/>
      <c r="BF39" s="57">
        <f t="shared" si="54"/>
        <v>5</v>
      </c>
      <c r="BG39" s="460"/>
      <c r="BH39" s="36" t="str">
        <f t="shared" si="55"/>
        <v/>
      </c>
      <c r="BI39" s="36"/>
      <c r="BJ39" s="36"/>
      <c r="BK39" s="56" t="str">
        <f t="shared" si="87"/>
        <v>0–0</v>
      </c>
      <c r="BL39" s="58">
        <f>COUNTIF($BG$35:$BG$135,"&lt;"&amp;BJ25)-COUNTIF($BG$35:$BG138,"&lt;"&amp;BJ24)</f>
        <v>0</v>
      </c>
      <c r="BM39" s="26"/>
      <c r="BN39" s="57">
        <f t="shared" si="56"/>
        <v>5</v>
      </c>
      <c r="BO39" s="301"/>
      <c r="BP39" s="36" t="str">
        <f t="shared" si="57"/>
        <v/>
      </c>
      <c r="BQ39" s="36"/>
      <c r="BR39" s="36"/>
      <c r="BS39" s="56" t="str">
        <f t="shared" si="88"/>
        <v>0–0</v>
      </c>
      <c r="BT39" s="58">
        <f>COUNTIF($BO$35:$BO$135,"&lt;"&amp;BR25)-COUNTIF($BO$35:$BO138,"&lt;"&amp;BR24)</f>
        <v>0</v>
      </c>
      <c r="BU39" s="26"/>
      <c r="BV39" s="57">
        <f t="shared" si="58"/>
        <v>5</v>
      </c>
      <c r="BW39" s="301"/>
      <c r="BX39" s="36" t="str">
        <f t="shared" si="59"/>
        <v/>
      </c>
      <c r="BY39" s="36"/>
      <c r="BZ39" s="36"/>
      <c r="CA39" s="56" t="str">
        <f t="shared" si="89"/>
        <v>0–0</v>
      </c>
      <c r="CB39" s="58">
        <f>COUNTIF($BW$35:$BW$135,"&lt;"&amp;BZ25)-COUNTIF($BW$35:$BW138,"&lt;"&amp;BZ24)</f>
        <v>0</v>
      </c>
      <c r="CC39" s="26"/>
      <c r="CD39" s="57">
        <f t="shared" si="60"/>
        <v>5</v>
      </c>
      <c r="CE39" s="301"/>
      <c r="CF39" s="36" t="str">
        <f t="shared" si="61"/>
        <v/>
      </c>
      <c r="CG39" s="36"/>
      <c r="CH39" s="36"/>
      <c r="CI39" s="56" t="str">
        <f t="shared" si="90"/>
        <v>0–0</v>
      </c>
      <c r="CJ39" s="58">
        <f>COUNTIF($CE$35:$CE$135,"&lt;"&amp;CH25)-COUNTIF($CE$35:$CE138,"&lt;"&amp;CH24)</f>
        <v>0</v>
      </c>
      <c r="CL39" s="57">
        <f t="shared" si="62"/>
        <v>5</v>
      </c>
      <c r="CM39" s="301"/>
      <c r="CN39" s="36" t="str">
        <f t="shared" si="63"/>
        <v/>
      </c>
      <c r="CO39" s="36"/>
      <c r="CP39" s="36"/>
      <c r="CQ39" s="56" t="str">
        <f t="shared" si="91"/>
        <v>0–0</v>
      </c>
      <c r="CR39" s="58">
        <f>COUNTIF($CM$35:$CM$135,"&lt;"&amp;CP25)-COUNTIF($CM$35:$CM138,"&lt;"&amp;CP24)</f>
        <v>0</v>
      </c>
      <c r="CT39" s="57">
        <f t="shared" si="64"/>
        <v>5</v>
      </c>
      <c r="CU39" s="301"/>
      <c r="CV39" s="36" t="str">
        <f t="shared" si="65"/>
        <v/>
      </c>
      <c r="CW39" s="36"/>
      <c r="CX39" s="36"/>
      <c r="CY39" s="56" t="str">
        <f t="shared" si="92"/>
        <v>0–0</v>
      </c>
      <c r="CZ39" s="58">
        <f>COUNTIF($CU$35:$CU$135,"&lt;"&amp;CX25)-COUNTIF($CU$35:$CU138,"&lt;"&amp;CX24)</f>
        <v>0</v>
      </c>
      <c r="DB39" s="57">
        <f t="shared" si="66"/>
        <v>5</v>
      </c>
      <c r="DC39" s="301"/>
      <c r="DD39" s="36" t="str">
        <f t="shared" si="67"/>
        <v/>
      </c>
      <c r="DE39" s="36"/>
      <c r="DF39" s="36"/>
      <c r="DG39" s="56" t="str">
        <f t="shared" si="93"/>
        <v>0–0</v>
      </c>
      <c r="DH39" s="58">
        <f>COUNTIF($DC$35:$DC$135,"&lt;"&amp;DF25)-COUNTIF($DC$35:$DC138,"&lt;"&amp;DF24)</f>
        <v>0</v>
      </c>
      <c r="DJ39" s="57">
        <f t="shared" si="68"/>
        <v>5</v>
      </c>
      <c r="DK39" s="301"/>
      <c r="DL39" s="36" t="str">
        <f t="shared" si="69"/>
        <v/>
      </c>
      <c r="DM39" s="36"/>
      <c r="DN39" s="36"/>
      <c r="DO39" s="56" t="str">
        <f t="shared" si="94"/>
        <v>0–0</v>
      </c>
      <c r="DP39" s="58">
        <f>COUNTIF($DK$35:$DK$135,"&lt;"&amp;DN25)-COUNTIF($DK$35:$DK138,"&lt;"&amp;DN24)</f>
        <v>0</v>
      </c>
      <c r="DR39" s="57">
        <f t="shared" si="70"/>
        <v>5</v>
      </c>
      <c r="DS39" s="301"/>
      <c r="DT39" s="36" t="str">
        <f t="shared" si="71"/>
        <v/>
      </c>
      <c r="DU39" s="36"/>
      <c r="DV39" s="36"/>
      <c r="DW39" s="56" t="str">
        <f t="shared" si="95"/>
        <v>0–0</v>
      </c>
      <c r="DX39" s="58">
        <f>COUNTIF($DS$35:$DS$135,"&lt;"&amp;DV25)-COUNTIF($DS$35:$DS138,"&lt;"&amp;DV24)</f>
        <v>0</v>
      </c>
      <c r="DZ39" s="57">
        <f t="shared" si="72"/>
        <v>5</v>
      </c>
      <c r="EA39" s="301"/>
      <c r="EB39" s="36" t="str">
        <f t="shared" si="73"/>
        <v/>
      </c>
      <c r="EC39" s="36"/>
      <c r="ED39" s="36"/>
      <c r="EE39" s="56" t="str">
        <f t="shared" si="96"/>
        <v>0–0</v>
      </c>
      <c r="EF39" s="58">
        <f>COUNTIF($EA$35:$EA$135,"&lt;"&amp;ED25)-COUNTIF($EA$35:$EA138,"&lt;"&amp;ED24)</f>
        <v>0</v>
      </c>
      <c r="EG39" s="26"/>
      <c r="EH39" s="57">
        <f t="shared" si="74"/>
        <v>5</v>
      </c>
      <c r="EI39" s="301"/>
      <c r="EJ39" s="36" t="str">
        <f t="shared" si="75"/>
        <v/>
      </c>
      <c r="EK39" s="36"/>
      <c r="EL39" s="36"/>
      <c r="EM39" s="56" t="str">
        <f t="shared" si="97"/>
        <v>0–0</v>
      </c>
      <c r="EN39" s="58">
        <f>COUNTIF($EI$35:$EI$135,"&lt;"&amp;EL25)-COUNTIF($EI$35:$EI138,"&lt;"&amp;EL24)</f>
        <v>0</v>
      </c>
      <c r="EO39" s="26"/>
      <c r="EP39" s="57">
        <f t="shared" si="76"/>
        <v>5</v>
      </c>
      <c r="EQ39" s="301"/>
      <c r="ER39" s="36" t="str">
        <f t="shared" si="77"/>
        <v/>
      </c>
      <c r="ES39" s="36"/>
      <c r="ET39" s="36"/>
      <c r="EU39" s="56" t="str">
        <f t="shared" si="98"/>
        <v>0–0</v>
      </c>
      <c r="EV39" s="58">
        <f>COUNTIF($EQ$35:$EQ$135,"&lt;"&amp;ET25)-COUNTIF($EQ$35:$EQ138,"&lt;"&amp;ET24)</f>
        <v>0</v>
      </c>
      <c r="EW39" s="26"/>
      <c r="EX39" s="57">
        <f t="shared" si="78"/>
        <v>5</v>
      </c>
      <c r="EY39" s="301"/>
      <c r="EZ39" s="36" t="str">
        <f t="shared" si="79"/>
        <v/>
      </c>
      <c r="FA39" s="36"/>
      <c r="FB39" s="36"/>
      <c r="FC39" s="56" t="str">
        <f t="shared" si="99"/>
        <v>0–0</v>
      </c>
      <c r="FD39" s="58">
        <f>COUNTIF($EY$35:$EY$135,"&lt;"&amp;FB25)-COUNTIF($EY$35:$EY138,"&lt;"&amp;FB24)</f>
        <v>0</v>
      </c>
      <c r="FE39" s="26"/>
    </row>
    <row r="40" spans="1:161" ht="14.5">
      <c r="A40" s="26"/>
      <c r="B40" s="57">
        <f t="shared" si="41"/>
        <v>6</v>
      </c>
      <c r="C40" s="460"/>
      <c r="D40" s="36" t="str">
        <f t="shared" si="40"/>
        <v/>
      </c>
      <c r="E40" s="36"/>
      <c r="F40" s="36"/>
      <c r="G40" s="56" t="str">
        <f t="shared" si="80"/>
        <v>0–0</v>
      </c>
      <c r="H40" s="58">
        <f>COUNTIF($C$35:$C$135,"&lt;"&amp;F26)-COUNTIF($C$35:$C139,"&lt;"&amp;F25)</f>
        <v>0</v>
      </c>
      <c r="I40" s="26"/>
      <c r="J40" s="57">
        <f t="shared" si="42"/>
        <v>6</v>
      </c>
      <c r="K40" s="460"/>
      <c r="L40" s="36" t="str">
        <f t="shared" si="43"/>
        <v/>
      </c>
      <c r="M40" s="36"/>
      <c r="N40" s="36"/>
      <c r="O40" s="56" t="str">
        <f t="shared" si="81"/>
        <v>0–0</v>
      </c>
      <c r="P40" s="58">
        <f>COUNTIF($K$35:$K$135,"&lt;"&amp;N26)-COUNTIF($K$35:$K139,"&lt;"&amp;N25)</f>
        <v>0</v>
      </c>
      <c r="Q40" s="26"/>
      <c r="R40" s="57">
        <f t="shared" si="44"/>
        <v>6</v>
      </c>
      <c r="S40" s="460"/>
      <c r="T40" s="36" t="str">
        <f t="shared" si="45"/>
        <v/>
      </c>
      <c r="U40" s="36"/>
      <c r="V40" s="36"/>
      <c r="W40" s="56" t="str">
        <f t="shared" si="82"/>
        <v>0–0</v>
      </c>
      <c r="X40" s="58">
        <f>COUNTIF($S$35:$S$135,"&lt;"&amp;V26)-COUNTIF($S$35:$S139,"&lt;"&amp;V25)</f>
        <v>0</v>
      </c>
      <c r="Y40" s="26"/>
      <c r="Z40" s="57">
        <f t="shared" si="46"/>
        <v>6</v>
      </c>
      <c r="AA40" s="460"/>
      <c r="AB40" s="36" t="str">
        <f t="shared" si="47"/>
        <v/>
      </c>
      <c r="AC40" s="36"/>
      <c r="AD40" s="36"/>
      <c r="AE40" s="56" t="str">
        <f t="shared" si="83"/>
        <v>0–0</v>
      </c>
      <c r="AF40" s="58">
        <f>COUNTIF($AA$35:$AA$135,"&lt;"&amp;AD26)-COUNTIF($AA$35:$AA139,"&lt;"&amp;AD25)</f>
        <v>0</v>
      </c>
      <c r="AG40" s="26"/>
      <c r="AH40" s="57">
        <f t="shared" si="48"/>
        <v>6</v>
      </c>
      <c r="AI40" s="460"/>
      <c r="AJ40" s="36" t="str">
        <f t="shared" si="49"/>
        <v/>
      </c>
      <c r="AK40" s="36"/>
      <c r="AL40" s="36"/>
      <c r="AM40" s="56" t="str">
        <f t="shared" si="84"/>
        <v>0–0</v>
      </c>
      <c r="AN40" s="58">
        <f>COUNTIF($AI$35:$AI$135,"&lt;"&amp;AL26)-COUNTIF($AI$35:$AI139,"&lt;"&amp;AL25)</f>
        <v>0</v>
      </c>
      <c r="AO40" s="26"/>
      <c r="AP40" s="57">
        <f t="shared" si="50"/>
        <v>6</v>
      </c>
      <c r="AQ40" s="460"/>
      <c r="AR40" s="36" t="str">
        <f t="shared" si="51"/>
        <v/>
      </c>
      <c r="AS40" s="36"/>
      <c r="AT40" s="36"/>
      <c r="AU40" s="56" t="str">
        <f t="shared" si="85"/>
        <v>0–0</v>
      </c>
      <c r="AV40" s="58">
        <f>COUNTIF($AQ$35:$AQ$135,"&lt;"&amp;AT26)-COUNTIF($AQ$35:$AQ139,"&lt;"&amp;AT25)</f>
        <v>0</v>
      </c>
      <c r="AW40" s="26"/>
      <c r="AX40" s="57">
        <f t="shared" si="52"/>
        <v>6</v>
      </c>
      <c r="AY40" s="460"/>
      <c r="AZ40" s="36" t="str">
        <f t="shared" si="53"/>
        <v/>
      </c>
      <c r="BA40" s="36"/>
      <c r="BB40" s="36"/>
      <c r="BC40" s="56" t="str">
        <f t="shared" si="86"/>
        <v>0–0</v>
      </c>
      <c r="BD40" s="58">
        <f>COUNTIF($AY$35:$AY$135,"&lt;"&amp;BB26)-COUNTIF($AY$35:$AY139,"&lt;"&amp;BB25)</f>
        <v>0</v>
      </c>
      <c r="BE40" s="26"/>
      <c r="BF40" s="57">
        <f t="shared" si="54"/>
        <v>6</v>
      </c>
      <c r="BG40" s="460"/>
      <c r="BH40" s="36" t="str">
        <f t="shared" si="55"/>
        <v/>
      </c>
      <c r="BI40" s="36"/>
      <c r="BJ40" s="36"/>
      <c r="BK40" s="56" t="str">
        <f t="shared" si="87"/>
        <v>0–0</v>
      </c>
      <c r="BL40" s="58">
        <f>COUNTIF($BG$35:$BG$135,"&lt;"&amp;BJ26)-COUNTIF($BG$35:$BG139,"&lt;"&amp;BJ25)</f>
        <v>0</v>
      </c>
      <c r="BM40" s="26"/>
      <c r="BN40" s="57">
        <f t="shared" si="56"/>
        <v>6</v>
      </c>
      <c r="BO40" s="301"/>
      <c r="BP40" s="36" t="str">
        <f t="shared" si="57"/>
        <v/>
      </c>
      <c r="BQ40" s="36"/>
      <c r="BR40" s="36"/>
      <c r="BS40" s="56" t="str">
        <f t="shared" si="88"/>
        <v>0–0</v>
      </c>
      <c r="BT40" s="58">
        <f>COUNTIF($BO$35:$BO$135,"&lt;"&amp;BR26)-COUNTIF($BO$35:$BO139,"&lt;"&amp;BR25)</f>
        <v>0</v>
      </c>
      <c r="BU40" s="26"/>
      <c r="BV40" s="57">
        <f t="shared" si="58"/>
        <v>6</v>
      </c>
      <c r="BW40" s="301"/>
      <c r="BX40" s="36" t="str">
        <f t="shared" si="59"/>
        <v/>
      </c>
      <c r="BY40" s="36"/>
      <c r="BZ40" s="36"/>
      <c r="CA40" s="56" t="str">
        <f t="shared" si="89"/>
        <v>0–0</v>
      </c>
      <c r="CB40" s="58">
        <f>COUNTIF($BW$35:$BW$135,"&lt;"&amp;BZ26)-COUNTIF($BW$35:$BW139,"&lt;"&amp;BZ25)</f>
        <v>0</v>
      </c>
      <c r="CC40" s="26"/>
      <c r="CD40" s="57">
        <f t="shared" si="60"/>
        <v>6</v>
      </c>
      <c r="CE40" s="301"/>
      <c r="CF40" s="36" t="str">
        <f t="shared" si="61"/>
        <v/>
      </c>
      <c r="CG40" s="36"/>
      <c r="CH40" s="36"/>
      <c r="CI40" s="56" t="str">
        <f t="shared" si="90"/>
        <v>0–0</v>
      </c>
      <c r="CJ40" s="58">
        <f>COUNTIF($CE$35:$CE$135,"&lt;"&amp;CH26)-COUNTIF($CE$35:$CE139,"&lt;"&amp;CH25)</f>
        <v>0</v>
      </c>
      <c r="CL40" s="57">
        <f t="shared" si="62"/>
        <v>6</v>
      </c>
      <c r="CM40" s="301"/>
      <c r="CN40" s="36" t="str">
        <f t="shared" si="63"/>
        <v/>
      </c>
      <c r="CO40" s="36"/>
      <c r="CP40" s="36"/>
      <c r="CQ40" s="56" t="str">
        <f t="shared" si="91"/>
        <v>0–0</v>
      </c>
      <c r="CR40" s="58">
        <f>COUNTIF($CM$35:$CM$135,"&lt;"&amp;CP26)-COUNTIF($CM$35:$CM139,"&lt;"&amp;CP25)</f>
        <v>0</v>
      </c>
      <c r="CT40" s="57">
        <f t="shared" si="64"/>
        <v>6</v>
      </c>
      <c r="CU40" s="301"/>
      <c r="CV40" s="36" t="str">
        <f t="shared" si="65"/>
        <v/>
      </c>
      <c r="CW40" s="36"/>
      <c r="CX40" s="36"/>
      <c r="CY40" s="56" t="str">
        <f t="shared" si="92"/>
        <v>0–0</v>
      </c>
      <c r="CZ40" s="58">
        <f>COUNTIF($CU$35:$CU$135,"&lt;"&amp;CX26)-COUNTIF($CU$35:$CU139,"&lt;"&amp;CX25)</f>
        <v>0</v>
      </c>
      <c r="DB40" s="57">
        <f t="shared" si="66"/>
        <v>6</v>
      </c>
      <c r="DC40" s="301"/>
      <c r="DD40" s="36" t="str">
        <f t="shared" si="67"/>
        <v/>
      </c>
      <c r="DE40" s="36"/>
      <c r="DF40" s="36"/>
      <c r="DG40" s="56" t="str">
        <f t="shared" si="93"/>
        <v>0–0</v>
      </c>
      <c r="DH40" s="58">
        <f>COUNTIF($DC$35:$DC$135,"&lt;"&amp;DF26)-COUNTIF($DC$35:$DC139,"&lt;"&amp;DF25)</f>
        <v>0</v>
      </c>
      <c r="DJ40" s="57">
        <f t="shared" si="68"/>
        <v>6</v>
      </c>
      <c r="DK40" s="301"/>
      <c r="DL40" s="36" t="str">
        <f t="shared" si="69"/>
        <v/>
      </c>
      <c r="DM40" s="36"/>
      <c r="DN40" s="36"/>
      <c r="DO40" s="56" t="str">
        <f t="shared" si="94"/>
        <v>0–0</v>
      </c>
      <c r="DP40" s="58">
        <f>COUNTIF($DK$35:$DK$135,"&lt;"&amp;DN26)-COUNTIF($DK$35:$DK139,"&lt;"&amp;DN25)</f>
        <v>0</v>
      </c>
      <c r="DR40" s="57">
        <f t="shared" si="70"/>
        <v>6</v>
      </c>
      <c r="DS40" s="301"/>
      <c r="DT40" s="36" t="str">
        <f t="shared" si="71"/>
        <v/>
      </c>
      <c r="DU40" s="36"/>
      <c r="DV40" s="36"/>
      <c r="DW40" s="56" t="str">
        <f t="shared" si="95"/>
        <v>0–0</v>
      </c>
      <c r="DX40" s="58">
        <f>COUNTIF($DS$35:$DS$135,"&lt;"&amp;DV26)-COUNTIF($DS$35:$DS139,"&lt;"&amp;DV25)</f>
        <v>0</v>
      </c>
      <c r="DZ40" s="57">
        <f t="shared" si="72"/>
        <v>6</v>
      </c>
      <c r="EA40" s="301"/>
      <c r="EB40" s="36" t="str">
        <f t="shared" si="73"/>
        <v/>
      </c>
      <c r="EC40" s="36"/>
      <c r="ED40" s="36"/>
      <c r="EE40" s="56" t="str">
        <f t="shared" si="96"/>
        <v>0–0</v>
      </c>
      <c r="EF40" s="58">
        <f>COUNTIF($EA$35:$EA$135,"&lt;"&amp;ED26)-COUNTIF($EA$35:$EA139,"&lt;"&amp;ED25)</f>
        <v>0</v>
      </c>
      <c r="EG40" s="26"/>
      <c r="EH40" s="57">
        <f t="shared" si="74"/>
        <v>6</v>
      </c>
      <c r="EI40" s="301"/>
      <c r="EJ40" s="36" t="str">
        <f t="shared" si="75"/>
        <v/>
      </c>
      <c r="EK40" s="36"/>
      <c r="EL40" s="36"/>
      <c r="EM40" s="56" t="str">
        <f t="shared" si="97"/>
        <v>0–0</v>
      </c>
      <c r="EN40" s="58">
        <f>COUNTIF($EI$35:$EI$135,"&lt;"&amp;EL26)-COUNTIF($EI$35:$EI139,"&lt;"&amp;EL25)</f>
        <v>0</v>
      </c>
      <c r="EO40" s="26"/>
      <c r="EP40" s="57">
        <f t="shared" si="76"/>
        <v>6</v>
      </c>
      <c r="EQ40" s="301"/>
      <c r="ER40" s="36" t="str">
        <f t="shared" si="77"/>
        <v/>
      </c>
      <c r="ES40" s="36"/>
      <c r="ET40" s="36"/>
      <c r="EU40" s="56" t="str">
        <f t="shared" si="98"/>
        <v>0–0</v>
      </c>
      <c r="EV40" s="58">
        <f>COUNTIF($EQ$35:$EQ$135,"&lt;"&amp;ET26)-COUNTIF($EQ$35:$EQ139,"&lt;"&amp;ET25)</f>
        <v>0</v>
      </c>
      <c r="EW40" s="26"/>
      <c r="EX40" s="57">
        <f t="shared" si="78"/>
        <v>6</v>
      </c>
      <c r="EY40" s="301"/>
      <c r="EZ40" s="36" t="str">
        <f t="shared" si="79"/>
        <v/>
      </c>
      <c r="FA40" s="36"/>
      <c r="FB40" s="36"/>
      <c r="FC40" s="56" t="str">
        <f t="shared" si="99"/>
        <v>0–0</v>
      </c>
      <c r="FD40" s="58">
        <f>COUNTIF($EY$35:$EY$135,"&lt;"&amp;FB26)-COUNTIF($EY$35:$EY139,"&lt;"&amp;FB25)</f>
        <v>0</v>
      </c>
      <c r="FE40" s="26"/>
    </row>
    <row r="41" spans="1:161" ht="14.5">
      <c r="A41" s="26"/>
      <c r="B41" s="57">
        <f t="shared" si="41"/>
        <v>7</v>
      </c>
      <c r="C41" s="460"/>
      <c r="D41" s="36" t="str">
        <f t="shared" si="40"/>
        <v/>
      </c>
      <c r="E41" s="36"/>
      <c r="F41" s="36"/>
      <c r="G41" s="56" t="str">
        <f t="shared" si="80"/>
        <v>0–0</v>
      </c>
      <c r="H41" s="58">
        <f>COUNTIF($C$35:$C$135,"&lt;"&amp;F27)-COUNTIF($C$35:$C140,"&lt;"&amp;F26)</f>
        <v>0</v>
      </c>
      <c r="I41" s="26"/>
      <c r="J41" s="57">
        <f t="shared" si="42"/>
        <v>7</v>
      </c>
      <c r="K41" s="460"/>
      <c r="L41" s="36" t="str">
        <f t="shared" si="43"/>
        <v/>
      </c>
      <c r="M41" s="36"/>
      <c r="N41" s="36"/>
      <c r="O41" s="56" t="str">
        <f t="shared" si="81"/>
        <v>0–0</v>
      </c>
      <c r="P41" s="58">
        <f>COUNTIF($K$35:$K$135,"&lt;"&amp;N27)-COUNTIF($K$35:$K140,"&lt;"&amp;N26)</f>
        <v>0</v>
      </c>
      <c r="Q41" s="26"/>
      <c r="R41" s="57">
        <f t="shared" si="44"/>
        <v>7</v>
      </c>
      <c r="S41" s="460"/>
      <c r="T41" s="36" t="str">
        <f t="shared" si="45"/>
        <v/>
      </c>
      <c r="U41" s="36"/>
      <c r="V41" s="36"/>
      <c r="W41" s="56" t="str">
        <f t="shared" si="82"/>
        <v>0–0</v>
      </c>
      <c r="X41" s="58">
        <f>COUNTIF($S$35:$S$135,"&lt;"&amp;V27)-COUNTIF($S$35:$S140,"&lt;"&amp;V26)</f>
        <v>0</v>
      </c>
      <c r="Y41" s="26"/>
      <c r="Z41" s="57">
        <f t="shared" si="46"/>
        <v>7</v>
      </c>
      <c r="AA41" s="460"/>
      <c r="AB41" s="36" t="str">
        <f t="shared" si="47"/>
        <v/>
      </c>
      <c r="AC41" s="36"/>
      <c r="AD41" s="36"/>
      <c r="AE41" s="56" t="str">
        <f t="shared" si="83"/>
        <v>0–0</v>
      </c>
      <c r="AF41" s="58">
        <f>COUNTIF($AA$35:$AA$135,"&lt;"&amp;AD27)-COUNTIF($AA$35:$AA140,"&lt;"&amp;AD26)</f>
        <v>0</v>
      </c>
      <c r="AG41" s="26"/>
      <c r="AH41" s="57">
        <f t="shared" si="48"/>
        <v>7</v>
      </c>
      <c r="AI41" s="460"/>
      <c r="AJ41" s="36" t="str">
        <f t="shared" si="49"/>
        <v/>
      </c>
      <c r="AK41" s="36"/>
      <c r="AL41" s="36"/>
      <c r="AM41" s="56" t="str">
        <f t="shared" si="84"/>
        <v>0–0</v>
      </c>
      <c r="AN41" s="58">
        <f>COUNTIF($AI$35:$AI$135,"&lt;"&amp;AL27)-COUNTIF($AI$35:$AI140,"&lt;"&amp;AL26)</f>
        <v>0</v>
      </c>
      <c r="AO41" s="26"/>
      <c r="AP41" s="57">
        <f t="shared" si="50"/>
        <v>7</v>
      </c>
      <c r="AQ41" s="460"/>
      <c r="AR41" s="36" t="str">
        <f t="shared" si="51"/>
        <v/>
      </c>
      <c r="AS41" s="36"/>
      <c r="AT41" s="36"/>
      <c r="AU41" s="56" t="str">
        <f t="shared" si="85"/>
        <v>0–0</v>
      </c>
      <c r="AV41" s="58">
        <f>COUNTIF($AQ$35:$AQ$135,"&lt;"&amp;AT27)-COUNTIF($AQ$35:$AQ140,"&lt;"&amp;AT26)</f>
        <v>0</v>
      </c>
      <c r="AW41" s="26"/>
      <c r="AX41" s="57">
        <f t="shared" si="52"/>
        <v>7</v>
      </c>
      <c r="AY41" s="460"/>
      <c r="AZ41" s="36" t="str">
        <f t="shared" si="53"/>
        <v/>
      </c>
      <c r="BA41" s="36"/>
      <c r="BB41" s="36"/>
      <c r="BC41" s="56" t="str">
        <f t="shared" si="86"/>
        <v>0–0</v>
      </c>
      <c r="BD41" s="58">
        <f>COUNTIF($AY$35:$AY$135,"&lt;"&amp;BB27)-COUNTIF($AY$35:$AY140,"&lt;"&amp;BB26)</f>
        <v>0</v>
      </c>
      <c r="BE41" s="26"/>
      <c r="BF41" s="57">
        <f t="shared" si="54"/>
        <v>7</v>
      </c>
      <c r="BG41" s="460"/>
      <c r="BH41" s="36" t="str">
        <f t="shared" si="55"/>
        <v/>
      </c>
      <c r="BI41" s="36"/>
      <c r="BJ41" s="36"/>
      <c r="BK41" s="56" t="str">
        <f t="shared" si="87"/>
        <v>0–0</v>
      </c>
      <c r="BL41" s="58">
        <f>COUNTIF($BG$35:$BG$135,"&lt;"&amp;BJ27)-COUNTIF($BG$35:$BG140,"&lt;"&amp;BJ26)</f>
        <v>0</v>
      </c>
      <c r="BM41" s="26"/>
      <c r="BN41" s="57">
        <f t="shared" si="56"/>
        <v>7</v>
      </c>
      <c r="BO41" s="301"/>
      <c r="BP41" s="36" t="str">
        <f t="shared" si="57"/>
        <v/>
      </c>
      <c r="BQ41" s="36"/>
      <c r="BR41" s="36"/>
      <c r="BS41" s="56" t="str">
        <f t="shared" si="88"/>
        <v>0–0</v>
      </c>
      <c r="BT41" s="58">
        <f>COUNTIF($BO$35:$BO$135,"&lt;"&amp;BR27)-COUNTIF($BO$35:$BO140,"&lt;"&amp;BR26)</f>
        <v>0</v>
      </c>
      <c r="BU41" s="26"/>
      <c r="BV41" s="57">
        <f t="shared" si="58"/>
        <v>7</v>
      </c>
      <c r="BW41" s="301"/>
      <c r="BX41" s="36" t="str">
        <f t="shared" si="59"/>
        <v/>
      </c>
      <c r="BY41" s="36"/>
      <c r="BZ41" s="36"/>
      <c r="CA41" s="56" t="str">
        <f t="shared" si="89"/>
        <v>0–0</v>
      </c>
      <c r="CB41" s="58">
        <f>COUNTIF($BW$35:$BW$135,"&lt;"&amp;BZ27)-COUNTIF($BW$35:$BW140,"&lt;"&amp;BZ26)</f>
        <v>0</v>
      </c>
      <c r="CC41" s="26"/>
      <c r="CD41" s="57">
        <f t="shared" si="60"/>
        <v>7</v>
      </c>
      <c r="CE41" s="301"/>
      <c r="CF41" s="36" t="str">
        <f t="shared" si="61"/>
        <v/>
      </c>
      <c r="CG41" s="36"/>
      <c r="CH41" s="36"/>
      <c r="CI41" s="56" t="str">
        <f t="shared" si="90"/>
        <v>0–0</v>
      </c>
      <c r="CJ41" s="58">
        <f>COUNTIF($CE$35:$CE$135,"&lt;"&amp;CH27)-COUNTIF($CE$35:$CE140,"&lt;"&amp;CH26)</f>
        <v>0</v>
      </c>
      <c r="CL41" s="57">
        <f t="shared" si="62"/>
        <v>7</v>
      </c>
      <c r="CM41" s="301"/>
      <c r="CN41" s="36" t="str">
        <f t="shared" si="63"/>
        <v/>
      </c>
      <c r="CO41" s="36"/>
      <c r="CP41" s="36"/>
      <c r="CQ41" s="56" t="str">
        <f t="shared" si="91"/>
        <v>0–0</v>
      </c>
      <c r="CR41" s="58">
        <f>COUNTIF($CM$35:$CM$135,"&lt;"&amp;CP27)-COUNTIF($CM$35:$CM140,"&lt;"&amp;CP26)</f>
        <v>0</v>
      </c>
      <c r="CT41" s="57">
        <f t="shared" si="64"/>
        <v>7</v>
      </c>
      <c r="CU41" s="301"/>
      <c r="CV41" s="36" t="str">
        <f t="shared" si="65"/>
        <v/>
      </c>
      <c r="CW41" s="36"/>
      <c r="CX41" s="36"/>
      <c r="CY41" s="56" t="str">
        <f t="shared" si="92"/>
        <v>0–0</v>
      </c>
      <c r="CZ41" s="58">
        <f>COUNTIF($CU$35:$CU$135,"&lt;"&amp;CX27)-COUNTIF($CU$35:$CU140,"&lt;"&amp;CX26)</f>
        <v>0</v>
      </c>
      <c r="DB41" s="57">
        <f t="shared" si="66"/>
        <v>7</v>
      </c>
      <c r="DC41" s="301"/>
      <c r="DD41" s="36" t="str">
        <f t="shared" si="67"/>
        <v/>
      </c>
      <c r="DE41" s="36"/>
      <c r="DF41" s="36"/>
      <c r="DG41" s="56" t="str">
        <f t="shared" si="93"/>
        <v>0–0</v>
      </c>
      <c r="DH41" s="58">
        <f>COUNTIF($DC$35:$DC$135,"&lt;"&amp;DF27)-COUNTIF($DC$35:$DC140,"&lt;"&amp;DF26)</f>
        <v>0</v>
      </c>
      <c r="DJ41" s="57">
        <f t="shared" si="68"/>
        <v>7</v>
      </c>
      <c r="DK41" s="301"/>
      <c r="DL41" s="36" t="str">
        <f t="shared" si="69"/>
        <v/>
      </c>
      <c r="DM41" s="36"/>
      <c r="DN41" s="36"/>
      <c r="DO41" s="56" t="str">
        <f t="shared" si="94"/>
        <v>0–0</v>
      </c>
      <c r="DP41" s="58">
        <f>COUNTIF($DK$35:$DK$135,"&lt;"&amp;DN27)-COUNTIF($DK$35:$DK140,"&lt;"&amp;DN26)</f>
        <v>0</v>
      </c>
      <c r="DR41" s="57">
        <f t="shared" si="70"/>
        <v>7</v>
      </c>
      <c r="DS41" s="301"/>
      <c r="DT41" s="36" t="str">
        <f t="shared" si="71"/>
        <v/>
      </c>
      <c r="DU41" s="36"/>
      <c r="DV41" s="36"/>
      <c r="DW41" s="56" t="str">
        <f t="shared" si="95"/>
        <v>0–0</v>
      </c>
      <c r="DX41" s="58">
        <f>COUNTIF($DS$35:$DS$135,"&lt;"&amp;DV27)-COUNTIF($DS$35:$DS140,"&lt;"&amp;DV26)</f>
        <v>0</v>
      </c>
      <c r="DZ41" s="57">
        <f t="shared" si="72"/>
        <v>7</v>
      </c>
      <c r="EA41" s="301"/>
      <c r="EB41" s="36" t="str">
        <f t="shared" si="73"/>
        <v/>
      </c>
      <c r="EC41" s="36"/>
      <c r="ED41" s="36"/>
      <c r="EE41" s="56" t="str">
        <f t="shared" si="96"/>
        <v>0–0</v>
      </c>
      <c r="EF41" s="58">
        <f>COUNTIF($EA$35:$EA$135,"&lt;"&amp;ED27)-COUNTIF($EA$35:$EA140,"&lt;"&amp;ED26)</f>
        <v>0</v>
      </c>
      <c r="EG41" s="26"/>
      <c r="EH41" s="57">
        <f t="shared" si="74"/>
        <v>7</v>
      </c>
      <c r="EI41" s="301"/>
      <c r="EJ41" s="36" t="str">
        <f t="shared" si="75"/>
        <v/>
      </c>
      <c r="EK41" s="36"/>
      <c r="EL41" s="36"/>
      <c r="EM41" s="56" t="str">
        <f t="shared" si="97"/>
        <v>0–0</v>
      </c>
      <c r="EN41" s="58">
        <f>COUNTIF($EI$35:$EI$135,"&lt;"&amp;EL27)-COUNTIF($EI$35:$EI140,"&lt;"&amp;EL26)</f>
        <v>0</v>
      </c>
      <c r="EO41" s="26"/>
      <c r="EP41" s="57">
        <f t="shared" si="76"/>
        <v>7</v>
      </c>
      <c r="EQ41" s="301"/>
      <c r="ER41" s="36" t="str">
        <f t="shared" si="77"/>
        <v/>
      </c>
      <c r="ES41" s="36"/>
      <c r="ET41" s="36"/>
      <c r="EU41" s="56" t="str">
        <f t="shared" si="98"/>
        <v>0–0</v>
      </c>
      <c r="EV41" s="58">
        <f>COUNTIF($EQ$35:$EQ$135,"&lt;"&amp;ET27)-COUNTIF($EQ$35:$EQ140,"&lt;"&amp;ET26)</f>
        <v>0</v>
      </c>
      <c r="EW41" s="26"/>
      <c r="EX41" s="57">
        <f t="shared" si="78"/>
        <v>7</v>
      </c>
      <c r="EY41" s="301"/>
      <c r="EZ41" s="36" t="str">
        <f t="shared" si="79"/>
        <v/>
      </c>
      <c r="FA41" s="36"/>
      <c r="FB41" s="36"/>
      <c r="FC41" s="56" t="str">
        <f t="shared" si="99"/>
        <v>0–0</v>
      </c>
      <c r="FD41" s="58">
        <f>COUNTIF($EY$35:$EY$135,"&lt;"&amp;FB27)-COUNTIF($EY$35:$EY140,"&lt;"&amp;FB26)</f>
        <v>0</v>
      </c>
      <c r="FE41" s="26"/>
    </row>
    <row r="42" spans="1:161" ht="14.5">
      <c r="A42" s="26"/>
      <c r="B42" s="57">
        <f t="shared" si="41"/>
        <v>8</v>
      </c>
      <c r="C42" s="460"/>
      <c r="D42" s="36" t="str">
        <f t="shared" si="40"/>
        <v/>
      </c>
      <c r="E42" s="36"/>
      <c r="F42" s="36"/>
      <c r="G42" s="56" t="str">
        <f t="shared" si="80"/>
        <v>0–0</v>
      </c>
      <c r="H42" s="58">
        <f>COUNTIF($C$35:$C$135,"&lt;"&amp;F28)-COUNTIF($C$35:$C141,"&lt;"&amp;F27)</f>
        <v>0</v>
      </c>
      <c r="I42" s="26"/>
      <c r="J42" s="57">
        <f t="shared" si="42"/>
        <v>8</v>
      </c>
      <c r="K42" s="460"/>
      <c r="L42" s="36" t="str">
        <f t="shared" si="43"/>
        <v/>
      </c>
      <c r="M42" s="36"/>
      <c r="N42" s="36"/>
      <c r="O42" s="56" t="str">
        <f t="shared" si="81"/>
        <v>0–0</v>
      </c>
      <c r="P42" s="58">
        <f>COUNTIF($K$35:$K$135,"&lt;"&amp;N28)-COUNTIF($K$35:$K141,"&lt;"&amp;N27)</f>
        <v>0</v>
      </c>
      <c r="Q42" s="26"/>
      <c r="R42" s="57">
        <f t="shared" si="44"/>
        <v>8</v>
      </c>
      <c r="S42" s="460"/>
      <c r="T42" s="36" t="str">
        <f t="shared" si="45"/>
        <v/>
      </c>
      <c r="U42" s="36"/>
      <c r="V42" s="36"/>
      <c r="W42" s="56" t="str">
        <f t="shared" si="82"/>
        <v>0–0</v>
      </c>
      <c r="X42" s="58">
        <f>COUNTIF($S$35:$S$135,"&lt;"&amp;V28)-COUNTIF($S$35:$S141,"&lt;"&amp;V27)</f>
        <v>0</v>
      </c>
      <c r="Y42" s="26"/>
      <c r="Z42" s="57">
        <f t="shared" si="46"/>
        <v>8</v>
      </c>
      <c r="AA42" s="460"/>
      <c r="AB42" s="36" t="str">
        <f t="shared" si="47"/>
        <v/>
      </c>
      <c r="AC42" s="36"/>
      <c r="AD42" s="36"/>
      <c r="AE42" s="56" t="str">
        <f t="shared" si="83"/>
        <v>0–0</v>
      </c>
      <c r="AF42" s="58">
        <f>COUNTIF($AA$35:$AA$135,"&lt;"&amp;AD28)-COUNTIF($AA$35:$AA141,"&lt;"&amp;AD27)</f>
        <v>0</v>
      </c>
      <c r="AG42" s="26"/>
      <c r="AH42" s="57">
        <f t="shared" si="48"/>
        <v>8</v>
      </c>
      <c r="AI42" s="460"/>
      <c r="AJ42" s="36" t="str">
        <f t="shared" si="49"/>
        <v/>
      </c>
      <c r="AK42" s="36"/>
      <c r="AL42" s="36"/>
      <c r="AM42" s="56" t="str">
        <f t="shared" si="84"/>
        <v>0–0</v>
      </c>
      <c r="AN42" s="58">
        <f>COUNTIF($AI$35:$AI$135,"&lt;"&amp;AL28)-COUNTIF($AI$35:$AI141,"&lt;"&amp;AL27)</f>
        <v>0</v>
      </c>
      <c r="AO42" s="26"/>
      <c r="AP42" s="57">
        <f t="shared" si="50"/>
        <v>8</v>
      </c>
      <c r="AQ42" s="460"/>
      <c r="AR42" s="36" t="str">
        <f t="shared" si="51"/>
        <v/>
      </c>
      <c r="AS42" s="36"/>
      <c r="AT42" s="36"/>
      <c r="AU42" s="56" t="str">
        <f t="shared" si="85"/>
        <v>0–0</v>
      </c>
      <c r="AV42" s="58">
        <f>COUNTIF($AQ$35:$AQ$135,"&lt;"&amp;AT28)-COUNTIF($AQ$35:$AQ141,"&lt;"&amp;AT27)</f>
        <v>0</v>
      </c>
      <c r="AW42" s="26"/>
      <c r="AX42" s="57">
        <f t="shared" si="52"/>
        <v>8</v>
      </c>
      <c r="AY42" s="460"/>
      <c r="AZ42" s="36" t="str">
        <f t="shared" si="53"/>
        <v/>
      </c>
      <c r="BA42" s="36"/>
      <c r="BB42" s="36"/>
      <c r="BC42" s="56" t="str">
        <f t="shared" si="86"/>
        <v>0–0</v>
      </c>
      <c r="BD42" s="58">
        <f>COUNTIF($AY$35:$AY$135,"&lt;"&amp;BB28)-COUNTIF($AY$35:$AY141,"&lt;"&amp;BB27)</f>
        <v>0</v>
      </c>
      <c r="BE42" s="26"/>
      <c r="BF42" s="57">
        <f t="shared" si="54"/>
        <v>8</v>
      </c>
      <c r="BG42" s="460"/>
      <c r="BH42" s="36" t="str">
        <f t="shared" si="55"/>
        <v/>
      </c>
      <c r="BI42" s="36"/>
      <c r="BJ42" s="36"/>
      <c r="BK42" s="56" t="str">
        <f t="shared" si="87"/>
        <v>0–0</v>
      </c>
      <c r="BL42" s="58">
        <f>COUNTIF($BG$35:$BG$135,"&lt;"&amp;BJ28)-COUNTIF($BG$35:$BG141,"&lt;"&amp;BJ27)</f>
        <v>0</v>
      </c>
      <c r="BM42" s="26"/>
      <c r="BN42" s="57">
        <f t="shared" si="56"/>
        <v>8</v>
      </c>
      <c r="BO42" s="301"/>
      <c r="BP42" s="36" t="str">
        <f t="shared" si="57"/>
        <v/>
      </c>
      <c r="BQ42" s="36"/>
      <c r="BR42" s="36"/>
      <c r="BS42" s="56" t="str">
        <f t="shared" si="88"/>
        <v>0–0</v>
      </c>
      <c r="BT42" s="58">
        <f>COUNTIF($BO$35:$BO$135,"&lt;"&amp;BR28)-COUNTIF($BO$35:$BO141,"&lt;"&amp;BR27)</f>
        <v>0</v>
      </c>
      <c r="BU42" s="26"/>
      <c r="BV42" s="57">
        <f t="shared" si="58"/>
        <v>8</v>
      </c>
      <c r="BW42" s="301"/>
      <c r="BX42" s="36" t="str">
        <f t="shared" si="59"/>
        <v/>
      </c>
      <c r="BY42" s="36"/>
      <c r="BZ42" s="36"/>
      <c r="CA42" s="56" t="str">
        <f t="shared" si="89"/>
        <v>0–0</v>
      </c>
      <c r="CB42" s="58">
        <f>COUNTIF($BW$35:$BW$135,"&lt;"&amp;BZ28)-COUNTIF($BW$35:$BW141,"&lt;"&amp;BZ27)</f>
        <v>0</v>
      </c>
      <c r="CC42" s="26"/>
      <c r="CD42" s="57">
        <f t="shared" si="60"/>
        <v>8</v>
      </c>
      <c r="CE42" s="301"/>
      <c r="CF42" s="36" t="str">
        <f t="shared" si="61"/>
        <v/>
      </c>
      <c r="CG42" s="36"/>
      <c r="CH42" s="36"/>
      <c r="CI42" s="56" t="str">
        <f t="shared" si="90"/>
        <v>0–0</v>
      </c>
      <c r="CJ42" s="58">
        <f>COUNTIF($CE$35:$CE$135,"&lt;"&amp;CH28)-COUNTIF($CE$35:$CE141,"&lt;"&amp;CH27)</f>
        <v>0</v>
      </c>
      <c r="CL42" s="57">
        <f t="shared" si="62"/>
        <v>8</v>
      </c>
      <c r="CM42" s="301"/>
      <c r="CN42" s="36" t="str">
        <f t="shared" si="63"/>
        <v/>
      </c>
      <c r="CO42" s="36"/>
      <c r="CP42" s="36"/>
      <c r="CQ42" s="56" t="str">
        <f t="shared" si="91"/>
        <v>0–0</v>
      </c>
      <c r="CR42" s="58">
        <f>COUNTIF($CM$35:$CM$135,"&lt;"&amp;CP28)-COUNTIF($CM$35:$CM141,"&lt;"&amp;CP27)</f>
        <v>0</v>
      </c>
      <c r="CT42" s="57">
        <f t="shared" si="64"/>
        <v>8</v>
      </c>
      <c r="CU42" s="301"/>
      <c r="CV42" s="36" t="str">
        <f t="shared" si="65"/>
        <v/>
      </c>
      <c r="CW42" s="36"/>
      <c r="CX42" s="36"/>
      <c r="CY42" s="56" t="str">
        <f t="shared" si="92"/>
        <v>0–0</v>
      </c>
      <c r="CZ42" s="58">
        <f>COUNTIF($CU$35:$CU$135,"&lt;"&amp;CX28)-COUNTIF($CU$35:$CU141,"&lt;"&amp;CX27)</f>
        <v>0</v>
      </c>
      <c r="DB42" s="57">
        <f t="shared" si="66"/>
        <v>8</v>
      </c>
      <c r="DC42" s="301"/>
      <c r="DD42" s="36" t="str">
        <f t="shared" si="67"/>
        <v/>
      </c>
      <c r="DE42" s="36"/>
      <c r="DF42" s="36"/>
      <c r="DG42" s="56" t="str">
        <f t="shared" si="93"/>
        <v>0–0</v>
      </c>
      <c r="DH42" s="58">
        <f>COUNTIF($DC$35:$DC$135,"&lt;"&amp;DF28)-COUNTIF($DC$35:$DC141,"&lt;"&amp;DF27)</f>
        <v>0</v>
      </c>
      <c r="DJ42" s="57">
        <f t="shared" si="68"/>
        <v>8</v>
      </c>
      <c r="DK42" s="301"/>
      <c r="DL42" s="36" t="str">
        <f t="shared" si="69"/>
        <v/>
      </c>
      <c r="DM42" s="36"/>
      <c r="DN42" s="36"/>
      <c r="DO42" s="56" t="str">
        <f t="shared" si="94"/>
        <v>0–0</v>
      </c>
      <c r="DP42" s="58">
        <f>COUNTIF($DK$35:$DK$135,"&lt;"&amp;DN28)-COUNTIF($DK$35:$DK141,"&lt;"&amp;DN27)</f>
        <v>0</v>
      </c>
      <c r="DR42" s="57">
        <f t="shared" si="70"/>
        <v>8</v>
      </c>
      <c r="DS42" s="301"/>
      <c r="DT42" s="36" t="str">
        <f t="shared" si="71"/>
        <v/>
      </c>
      <c r="DU42" s="36"/>
      <c r="DV42" s="36"/>
      <c r="DW42" s="56" t="str">
        <f t="shared" si="95"/>
        <v>0–0</v>
      </c>
      <c r="DX42" s="58">
        <f>COUNTIF($DS$35:$DS$135,"&lt;"&amp;DV28)-COUNTIF($DS$35:$DS141,"&lt;"&amp;DV27)</f>
        <v>0</v>
      </c>
      <c r="DZ42" s="57">
        <f t="shared" si="72"/>
        <v>8</v>
      </c>
      <c r="EA42" s="301"/>
      <c r="EB42" s="36" t="str">
        <f t="shared" si="73"/>
        <v/>
      </c>
      <c r="EC42" s="36"/>
      <c r="ED42" s="36"/>
      <c r="EE42" s="56" t="str">
        <f t="shared" si="96"/>
        <v>0–0</v>
      </c>
      <c r="EF42" s="58">
        <f>COUNTIF($EA$35:$EA$135,"&lt;"&amp;ED28)-COUNTIF($EA$35:$EA141,"&lt;"&amp;ED27)</f>
        <v>0</v>
      </c>
      <c r="EG42" s="26"/>
      <c r="EH42" s="57">
        <f t="shared" si="74"/>
        <v>8</v>
      </c>
      <c r="EI42" s="301"/>
      <c r="EJ42" s="36" t="str">
        <f t="shared" si="75"/>
        <v/>
      </c>
      <c r="EK42" s="36"/>
      <c r="EL42" s="36"/>
      <c r="EM42" s="56" t="str">
        <f t="shared" si="97"/>
        <v>0–0</v>
      </c>
      <c r="EN42" s="58">
        <f>COUNTIF($EI$35:$EI$135,"&lt;"&amp;EL28)-COUNTIF($EI$35:$EI141,"&lt;"&amp;EL27)</f>
        <v>0</v>
      </c>
      <c r="EO42" s="26"/>
      <c r="EP42" s="57">
        <f t="shared" si="76"/>
        <v>8</v>
      </c>
      <c r="EQ42" s="301"/>
      <c r="ER42" s="36" t="str">
        <f t="shared" si="77"/>
        <v/>
      </c>
      <c r="ES42" s="36"/>
      <c r="ET42" s="36"/>
      <c r="EU42" s="56" t="str">
        <f t="shared" si="98"/>
        <v>0–0</v>
      </c>
      <c r="EV42" s="58">
        <f>COUNTIF($EQ$35:$EQ$135,"&lt;"&amp;ET28)-COUNTIF($EQ$35:$EQ141,"&lt;"&amp;ET27)</f>
        <v>0</v>
      </c>
      <c r="EW42" s="26"/>
      <c r="EX42" s="57">
        <f t="shared" si="78"/>
        <v>8</v>
      </c>
      <c r="EY42" s="301"/>
      <c r="EZ42" s="36" t="str">
        <f t="shared" si="79"/>
        <v/>
      </c>
      <c r="FA42" s="36"/>
      <c r="FB42" s="36"/>
      <c r="FC42" s="56" t="str">
        <f t="shared" si="99"/>
        <v>0–0</v>
      </c>
      <c r="FD42" s="58">
        <f>COUNTIF($EY$35:$EY$135,"&lt;"&amp;FB28)-COUNTIF($EY$35:$EY141,"&lt;"&amp;FB27)</f>
        <v>0</v>
      </c>
      <c r="FE42" s="26"/>
    </row>
    <row r="43" spans="1:161" ht="14.5">
      <c r="A43" s="26"/>
      <c r="B43" s="57">
        <f t="shared" si="41"/>
        <v>9</v>
      </c>
      <c r="C43" s="460"/>
      <c r="D43" s="36" t="str">
        <f t="shared" si="40"/>
        <v/>
      </c>
      <c r="E43" s="26"/>
      <c r="F43" s="36"/>
      <c r="G43" s="56" t="str">
        <f t="shared" si="80"/>
        <v>0–0</v>
      </c>
      <c r="H43" s="58">
        <f>COUNTIF($C$35:$C$135,"&lt;"&amp;F29)-COUNTIF($C$35:$C142,"&lt;"&amp;F28)</f>
        <v>0</v>
      </c>
      <c r="I43" s="26"/>
      <c r="J43" s="57">
        <f t="shared" si="42"/>
        <v>9</v>
      </c>
      <c r="K43" s="460"/>
      <c r="L43" s="36" t="str">
        <f t="shared" si="43"/>
        <v/>
      </c>
      <c r="M43" s="26"/>
      <c r="N43" s="36"/>
      <c r="O43" s="56" t="str">
        <f t="shared" si="81"/>
        <v>0–0</v>
      </c>
      <c r="P43" s="58">
        <f>COUNTIF($K$35:$K$135,"&lt;"&amp;N29)-COUNTIF($K$35:$K142,"&lt;"&amp;N28)</f>
        <v>0</v>
      </c>
      <c r="Q43" s="26"/>
      <c r="R43" s="57">
        <f t="shared" si="44"/>
        <v>9</v>
      </c>
      <c r="S43" s="460"/>
      <c r="T43" s="36" t="str">
        <f t="shared" si="45"/>
        <v/>
      </c>
      <c r="U43" s="26"/>
      <c r="V43" s="36"/>
      <c r="W43" s="56" t="str">
        <f t="shared" si="82"/>
        <v>0–0</v>
      </c>
      <c r="X43" s="58">
        <f>COUNTIF($S$35:$S$135,"&lt;"&amp;V29)-COUNTIF($S$35:$S142,"&lt;"&amp;V28)</f>
        <v>0</v>
      </c>
      <c r="Y43" s="26"/>
      <c r="Z43" s="57">
        <f t="shared" si="46"/>
        <v>9</v>
      </c>
      <c r="AA43" s="460"/>
      <c r="AB43" s="36" t="str">
        <f t="shared" si="47"/>
        <v/>
      </c>
      <c r="AC43" s="26"/>
      <c r="AD43" s="36"/>
      <c r="AE43" s="56" t="str">
        <f t="shared" si="83"/>
        <v>0–0</v>
      </c>
      <c r="AF43" s="58">
        <f>COUNTIF($AA$35:$AA$135,"&lt;"&amp;AD29)-COUNTIF($AA$35:$AA142,"&lt;"&amp;AD28)</f>
        <v>0</v>
      </c>
      <c r="AG43" s="26"/>
      <c r="AH43" s="57">
        <f t="shared" si="48"/>
        <v>9</v>
      </c>
      <c r="AI43" s="460"/>
      <c r="AJ43" s="36" t="str">
        <f t="shared" si="49"/>
        <v/>
      </c>
      <c r="AK43" s="26"/>
      <c r="AL43" s="36"/>
      <c r="AM43" s="56" t="str">
        <f t="shared" si="84"/>
        <v>0–0</v>
      </c>
      <c r="AN43" s="58">
        <f>COUNTIF($AI$35:$AI$135,"&lt;"&amp;AL29)-COUNTIF($AI$35:$AI142,"&lt;"&amp;AL28)</f>
        <v>0</v>
      </c>
      <c r="AO43" s="26"/>
      <c r="AP43" s="57">
        <f t="shared" si="50"/>
        <v>9</v>
      </c>
      <c r="AQ43" s="460"/>
      <c r="AR43" s="36" t="str">
        <f t="shared" si="51"/>
        <v/>
      </c>
      <c r="AS43" s="26"/>
      <c r="AT43" s="36"/>
      <c r="AU43" s="56" t="str">
        <f t="shared" si="85"/>
        <v>0–0</v>
      </c>
      <c r="AV43" s="58">
        <f>COUNTIF($AQ$35:$AQ$135,"&lt;"&amp;AT29)-COUNTIF($AQ$35:$AQ142,"&lt;"&amp;AT28)</f>
        <v>0</v>
      </c>
      <c r="AW43" s="26"/>
      <c r="AX43" s="57">
        <f t="shared" si="52"/>
        <v>9</v>
      </c>
      <c r="AY43" s="460"/>
      <c r="AZ43" s="36" t="str">
        <f t="shared" si="53"/>
        <v/>
      </c>
      <c r="BA43" s="26"/>
      <c r="BB43" s="36"/>
      <c r="BC43" s="56" t="str">
        <f t="shared" si="86"/>
        <v>0–0</v>
      </c>
      <c r="BD43" s="58">
        <f>COUNTIF($AY$35:$AY$135,"&lt;"&amp;BB29)-COUNTIF($AY$35:$AY142,"&lt;"&amp;BB28)</f>
        <v>0</v>
      </c>
      <c r="BE43" s="26"/>
      <c r="BF43" s="57">
        <f t="shared" si="54"/>
        <v>9</v>
      </c>
      <c r="BG43" s="460"/>
      <c r="BH43" s="36" t="str">
        <f t="shared" si="55"/>
        <v/>
      </c>
      <c r="BI43" s="26"/>
      <c r="BJ43" s="36"/>
      <c r="BK43" s="56" t="str">
        <f t="shared" si="87"/>
        <v>0–0</v>
      </c>
      <c r="BL43" s="58">
        <f>COUNTIF($BG$35:$BG$135,"&lt;"&amp;BJ29)-COUNTIF($BG$35:$BG142,"&lt;"&amp;BJ28)</f>
        <v>0</v>
      </c>
      <c r="BM43" s="26"/>
      <c r="BN43" s="57">
        <f t="shared" si="56"/>
        <v>9</v>
      </c>
      <c r="BO43" s="301"/>
      <c r="BP43" s="36" t="str">
        <f t="shared" si="57"/>
        <v/>
      </c>
      <c r="BQ43" s="26"/>
      <c r="BR43" s="36"/>
      <c r="BS43" s="56" t="str">
        <f t="shared" si="88"/>
        <v>0–0</v>
      </c>
      <c r="BT43" s="58">
        <f>COUNTIF($BO$35:$BO$135,"&lt;"&amp;BR29)-COUNTIF($BO$35:$BO142,"&lt;"&amp;BR28)</f>
        <v>0</v>
      </c>
      <c r="BU43" s="26"/>
      <c r="BV43" s="57">
        <f t="shared" si="58"/>
        <v>9</v>
      </c>
      <c r="BW43" s="301"/>
      <c r="BX43" s="36" t="str">
        <f t="shared" si="59"/>
        <v/>
      </c>
      <c r="BY43" s="26"/>
      <c r="BZ43" s="36"/>
      <c r="CA43" s="56" t="str">
        <f t="shared" si="89"/>
        <v>0–0</v>
      </c>
      <c r="CB43" s="58">
        <f>COUNTIF($BW$35:$BW$135,"&lt;"&amp;BZ29)-COUNTIF($BW$35:$BW142,"&lt;"&amp;BZ28)</f>
        <v>0</v>
      </c>
      <c r="CC43" s="26"/>
      <c r="CD43" s="57">
        <f t="shared" si="60"/>
        <v>9</v>
      </c>
      <c r="CE43" s="301"/>
      <c r="CF43" s="36" t="str">
        <f t="shared" si="61"/>
        <v/>
      </c>
      <c r="CH43" s="36"/>
      <c r="CI43" s="56" t="str">
        <f t="shared" si="90"/>
        <v>0–0</v>
      </c>
      <c r="CJ43" s="58">
        <f>COUNTIF($CE$35:$CE$135,"&lt;"&amp;CH29)-COUNTIF($CE$35:$CE142,"&lt;"&amp;CH28)</f>
        <v>0</v>
      </c>
      <c r="CL43" s="57">
        <f t="shared" si="62"/>
        <v>9</v>
      </c>
      <c r="CM43" s="301"/>
      <c r="CN43" s="36" t="str">
        <f t="shared" si="63"/>
        <v/>
      </c>
      <c r="CP43" s="36"/>
      <c r="CQ43" s="56" t="str">
        <f t="shared" si="91"/>
        <v>0–0</v>
      </c>
      <c r="CR43" s="58">
        <f>COUNTIF($CM$35:$CM$135,"&lt;"&amp;CP29)-COUNTIF($CM$35:$CM142,"&lt;"&amp;CP28)</f>
        <v>0</v>
      </c>
      <c r="CT43" s="57">
        <f t="shared" si="64"/>
        <v>9</v>
      </c>
      <c r="CU43" s="301"/>
      <c r="CV43" s="36" t="str">
        <f t="shared" si="65"/>
        <v/>
      </c>
      <c r="CX43" s="36"/>
      <c r="CY43" s="56" t="str">
        <f t="shared" si="92"/>
        <v>0–0</v>
      </c>
      <c r="CZ43" s="58">
        <f>COUNTIF($CU$35:$CU$135,"&lt;"&amp;CX29)-COUNTIF($CU$35:$CU142,"&lt;"&amp;CX28)</f>
        <v>0</v>
      </c>
      <c r="DB43" s="57">
        <f t="shared" si="66"/>
        <v>9</v>
      </c>
      <c r="DC43" s="301"/>
      <c r="DD43" s="36" t="str">
        <f t="shared" si="67"/>
        <v/>
      </c>
      <c r="DF43" s="36"/>
      <c r="DG43" s="56" t="str">
        <f t="shared" si="93"/>
        <v>0–0</v>
      </c>
      <c r="DH43" s="58">
        <f>COUNTIF($DC$35:$DC$135,"&lt;"&amp;DF29)-COUNTIF($DC$35:$DC142,"&lt;"&amp;DF28)</f>
        <v>0</v>
      </c>
      <c r="DJ43" s="57">
        <f t="shared" si="68"/>
        <v>9</v>
      </c>
      <c r="DK43" s="301"/>
      <c r="DL43" s="36" t="str">
        <f t="shared" si="69"/>
        <v/>
      </c>
      <c r="DN43" s="36"/>
      <c r="DO43" s="56" t="str">
        <f t="shared" si="94"/>
        <v>0–0</v>
      </c>
      <c r="DP43" s="58">
        <f>COUNTIF($DK$35:$DK$135,"&lt;"&amp;DN29)-COUNTIF($DK$35:$DK142,"&lt;"&amp;DN28)</f>
        <v>0</v>
      </c>
      <c r="DR43" s="57">
        <f t="shared" si="70"/>
        <v>9</v>
      </c>
      <c r="DS43" s="301"/>
      <c r="DT43" s="36" t="str">
        <f t="shared" si="71"/>
        <v/>
      </c>
      <c r="DV43" s="36"/>
      <c r="DW43" s="56" t="str">
        <f t="shared" si="95"/>
        <v>0–0</v>
      </c>
      <c r="DX43" s="58">
        <f>COUNTIF($DS$35:$DS$135,"&lt;"&amp;DV29)-COUNTIF($DS$35:$DS142,"&lt;"&amp;DV28)</f>
        <v>0</v>
      </c>
      <c r="DZ43" s="57">
        <f t="shared" si="72"/>
        <v>9</v>
      </c>
      <c r="EA43" s="301"/>
      <c r="EB43" s="36" t="str">
        <f t="shared" si="73"/>
        <v/>
      </c>
      <c r="EC43" s="26"/>
      <c r="ED43" s="36"/>
      <c r="EE43" s="56" t="str">
        <f t="shared" si="96"/>
        <v>0–0</v>
      </c>
      <c r="EF43" s="58">
        <f>COUNTIF($EA$35:$EA$135,"&lt;"&amp;ED29)-COUNTIF($EA$35:$EA142,"&lt;"&amp;ED28)</f>
        <v>0</v>
      </c>
      <c r="EG43" s="26"/>
      <c r="EH43" s="57">
        <f t="shared" si="74"/>
        <v>9</v>
      </c>
      <c r="EI43" s="301"/>
      <c r="EJ43" s="36" t="str">
        <f t="shared" si="75"/>
        <v/>
      </c>
      <c r="EK43" s="26"/>
      <c r="EL43" s="36"/>
      <c r="EM43" s="56" t="str">
        <f t="shared" si="97"/>
        <v>0–0</v>
      </c>
      <c r="EN43" s="58">
        <f>COUNTIF($EI$35:$EI$135,"&lt;"&amp;EL29)-COUNTIF($EI$35:$EI142,"&lt;"&amp;EL28)</f>
        <v>0</v>
      </c>
      <c r="EO43" s="26"/>
      <c r="EP43" s="57">
        <f t="shared" si="76"/>
        <v>9</v>
      </c>
      <c r="EQ43" s="301"/>
      <c r="ER43" s="36" t="str">
        <f t="shared" si="77"/>
        <v/>
      </c>
      <c r="ES43" s="26"/>
      <c r="ET43" s="36"/>
      <c r="EU43" s="56" t="str">
        <f t="shared" si="98"/>
        <v>0–0</v>
      </c>
      <c r="EV43" s="58">
        <f>COUNTIF($EQ$35:$EQ$135,"&lt;"&amp;ET29)-COUNTIF($EQ$35:$EQ142,"&lt;"&amp;ET28)</f>
        <v>0</v>
      </c>
      <c r="EW43" s="26"/>
      <c r="EX43" s="57">
        <f t="shared" si="78"/>
        <v>9</v>
      </c>
      <c r="EY43" s="301"/>
      <c r="EZ43" s="36" t="str">
        <f t="shared" si="79"/>
        <v/>
      </c>
      <c r="FA43" s="26"/>
      <c r="FB43" s="36"/>
      <c r="FC43" s="56" t="str">
        <f t="shared" si="99"/>
        <v>0–0</v>
      </c>
      <c r="FD43" s="58">
        <f>COUNTIF($EY$35:$EY$135,"&lt;"&amp;FB29)-COUNTIF($EY$35:$EY142,"&lt;"&amp;FB28)</f>
        <v>0</v>
      </c>
      <c r="FE43" s="26"/>
    </row>
    <row r="44" spans="1:161" ht="14.5">
      <c r="A44" s="26"/>
      <c r="B44" s="57">
        <f t="shared" si="41"/>
        <v>10</v>
      </c>
      <c r="C44" s="460"/>
      <c r="D44" s="36" t="str">
        <f t="shared" si="40"/>
        <v/>
      </c>
      <c r="E44" s="26"/>
      <c r="F44" s="36"/>
      <c r="G44" s="56" t="str">
        <f t="shared" si="80"/>
        <v>0–0</v>
      </c>
      <c r="H44" s="58">
        <f>COUNTIF($C$35:$C$135,"&lt;"&amp;F30)-COUNTIF($C$35:$C143,"&lt;"&amp;F29)</f>
        <v>0</v>
      </c>
      <c r="I44" s="26"/>
      <c r="J44" s="57">
        <f t="shared" si="42"/>
        <v>10</v>
      </c>
      <c r="K44" s="460"/>
      <c r="L44" s="36" t="str">
        <f t="shared" si="43"/>
        <v/>
      </c>
      <c r="M44" s="26"/>
      <c r="N44" s="36"/>
      <c r="O44" s="56" t="str">
        <f t="shared" si="81"/>
        <v>0–0</v>
      </c>
      <c r="P44" s="58">
        <f>COUNTIF($K$35:$K$135,"&lt;"&amp;N30)-COUNTIF($K$35:$K143,"&lt;"&amp;N29)</f>
        <v>0</v>
      </c>
      <c r="Q44" s="26"/>
      <c r="R44" s="57">
        <f t="shared" si="44"/>
        <v>10</v>
      </c>
      <c r="S44" s="460"/>
      <c r="T44" s="36" t="str">
        <f t="shared" si="45"/>
        <v/>
      </c>
      <c r="U44" s="26"/>
      <c r="V44" s="36"/>
      <c r="W44" s="56" t="str">
        <f t="shared" si="82"/>
        <v>0–0</v>
      </c>
      <c r="X44" s="58">
        <f>COUNTIF($S$35:$S$135,"&lt;"&amp;V30)-COUNTIF($S$35:$S143,"&lt;"&amp;V29)</f>
        <v>0</v>
      </c>
      <c r="Y44" s="26"/>
      <c r="Z44" s="57">
        <f t="shared" si="46"/>
        <v>10</v>
      </c>
      <c r="AA44" s="460"/>
      <c r="AB44" s="36" t="str">
        <f t="shared" si="47"/>
        <v/>
      </c>
      <c r="AC44" s="26"/>
      <c r="AD44" s="36"/>
      <c r="AE44" s="56" t="str">
        <f t="shared" si="83"/>
        <v>0–0</v>
      </c>
      <c r="AF44" s="58">
        <f>COUNTIF($AA$35:$AA$135,"&lt;"&amp;AD30)-COUNTIF($AA$35:$AA143,"&lt;"&amp;AD29)</f>
        <v>0</v>
      </c>
      <c r="AG44" s="26"/>
      <c r="AH44" s="57">
        <f t="shared" si="48"/>
        <v>10</v>
      </c>
      <c r="AI44" s="460"/>
      <c r="AJ44" s="36" t="str">
        <f t="shared" si="49"/>
        <v/>
      </c>
      <c r="AK44" s="26"/>
      <c r="AL44" s="36"/>
      <c r="AM44" s="56" t="str">
        <f t="shared" si="84"/>
        <v>0–0</v>
      </c>
      <c r="AN44" s="58">
        <f>COUNTIF($AI$35:$AI$135,"&lt;"&amp;AL30)-COUNTIF($AI$35:$AI143,"&lt;"&amp;AL29)</f>
        <v>0</v>
      </c>
      <c r="AO44" s="26"/>
      <c r="AP44" s="57">
        <f t="shared" si="50"/>
        <v>10</v>
      </c>
      <c r="AQ44" s="460"/>
      <c r="AR44" s="36" t="str">
        <f t="shared" si="51"/>
        <v/>
      </c>
      <c r="AS44" s="26"/>
      <c r="AT44" s="36"/>
      <c r="AU44" s="56" t="str">
        <f t="shared" si="85"/>
        <v>0–0</v>
      </c>
      <c r="AV44" s="58">
        <f>COUNTIF($AQ$35:$AQ$135,"&lt;"&amp;AT30)-COUNTIF($AQ$35:$AQ143,"&lt;"&amp;AT29)</f>
        <v>0</v>
      </c>
      <c r="AW44" s="26"/>
      <c r="AX44" s="57">
        <f t="shared" si="52"/>
        <v>10</v>
      </c>
      <c r="AY44" s="460"/>
      <c r="AZ44" s="36" t="str">
        <f t="shared" si="53"/>
        <v/>
      </c>
      <c r="BA44" s="26"/>
      <c r="BB44" s="36"/>
      <c r="BC44" s="56" t="str">
        <f t="shared" si="86"/>
        <v>0–0</v>
      </c>
      <c r="BD44" s="58">
        <f>COUNTIF($AY$35:$AY$135,"&lt;"&amp;BB30)-COUNTIF($AY$35:$AY143,"&lt;"&amp;BB29)</f>
        <v>0</v>
      </c>
      <c r="BE44" s="26"/>
      <c r="BF44" s="57">
        <f t="shared" si="54"/>
        <v>10</v>
      </c>
      <c r="BG44" s="460"/>
      <c r="BH44" s="36" t="str">
        <f t="shared" si="55"/>
        <v/>
      </c>
      <c r="BI44" s="26"/>
      <c r="BJ44" s="36"/>
      <c r="BK44" s="56" t="str">
        <f t="shared" si="87"/>
        <v>0–0</v>
      </c>
      <c r="BL44" s="58">
        <f>COUNTIF($BG$35:$BG$135,"&lt;"&amp;BJ30)-COUNTIF($BG$35:$BG143,"&lt;"&amp;BJ29)</f>
        <v>0</v>
      </c>
      <c r="BM44" s="26"/>
      <c r="BN44" s="57">
        <f t="shared" si="56"/>
        <v>10</v>
      </c>
      <c r="BO44" s="301"/>
      <c r="BP44" s="36" t="str">
        <f t="shared" si="57"/>
        <v/>
      </c>
      <c r="BQ44" s="26"/>
      <c r="BR44" s="36"/>
      <c r="BS44" s="56" t="str">
        <f t="shared" si="88"/>
        <v>0–0</v>
      </c>
      <c r="BT44" s="58">
        <f>COUNTIF($BO$35:$BO$135,"&lt;"&amp;BR30)-COUNTIF($BO$35:$BO143,"&lt;"&amp;BR29)</f>
        <v>0</v>
      </c>
      <c r="BU44" s="26"/>
      <c r="BV44" s="57">
        <f t="shared" si="58"/>
        <v>10</v>
      </c>
      <c r="BW44" s="301"/>
      <c r="BX44" s="36" t="str">
        <f t="shared" si="59"/>
        <v/>
      </c>
      <c r="BY44" s="26"/>
      <c r="BZ44" s="36"/>
      <c r="CA44" s="56" t="str">
        <f t="shared" si="89"/>
        <v>0–0</v>
      </c>
      <c r="CB44" s="58">
        <f>COUNTIF($BW$35:$BW$135,"&lt;"&amp;BZ30)-COUNTIF($BW$35:$BW143,"&lt;"&amp;BZ29)</f>
        <v>0</v>
      </c>
      <c r="CC44" s="26"/>
      <c r="CD44" s="57">
        <f t="shared" si="60"/>
        <v>10</v>
      </c>
      <c r="CE44" s="301"/>
      <c r="CF44" s="36" t="str">
        <f t="shared" si="61"/>
        <v/>
      </c>
      <c r="CH44" s="36"/>
      <c r="CI44" s="56" t="str">
        <f t="shared" si="90"/>
        <v>0–0</v>
      </c>
      <c r="CJ44" s="58">
        <f>COUNTIF($CE$35:$CE$135,"&lt;"&amp;CH30)-COUNTIF($CE$35:$CE143,"&lt;"&amp;CH29)</f>
        <v>0</v>
      </c>
      <c r="CL44" s="57">
        <f t="shared" si="62"/>
        <v>10</v>
      </c>
      <c r="CM44" s="301"/>
      <c r="CN44" s="36" t="str">
        <f t="shared" si="63"/>
        <v/>
      </c>
      <c r="CP44" s="36"/>
      <c r="CQ44" s="56" t="str">
        <f t="shared" si="91"/>
        <v>0–0</v>
      </c>
      <c r="CR44" s="58">
        <f>COUNTIF($CM$35:$CM$135,"&lt;"&amp;CP30)-COUNTIF($CM$35:$CM143,"&lt;"&amp;CP29)</f>
        <v>0</v>
      </c>
      <c r="CT44" s="57">
        <f t="shared" si="64"/>
        <v>10</v>
      </c>
      <c r="CU44" s="301"/>
      <c r="CV44" s="36" t="str">
        <f t="shared" si="65"/>
        <v/>
      </c>
      <c r="CX44" s="36"/>
      <c r="CY44" s="56" t="str">
        <f t="shared" si="92"/>
        <v>0–0</v>
      </c>
      <c r="CZ44" s="58">
        <f>COUNTIF($CU$35:$CU$135,"&lt;"&amp;CX30)-COUNTIF($CU$35:$CU143,"&lt;"&amp;CX29)</f>
        <v>0</v>
      </c>
      <c r="DB44" s="57">
        <f t="shared" si="66"/>
        <v>10</v>
      </c>
      <c r="DC44" s="301"/>
      <c r="DD44" s="36" t="str">
        <f t="shared" si="67"/>
        <v/>
      </c>
      <c r="DF44" s="36"/>
      <c r="DG44" s="56" t="str">
        <f t="shared" si="93"/>
        <v>0–0</v>
      </c>
      <c r="DH44" s="58">
        <f>COUNTIF($DC$35:$DC$135,"&lt;"&amp;DF30)-COUNTIF($DC$35:$DC143,"&lt;"&amp;DF29)</f>
        <v>0</v>
      </c>
      <c r="DJ44" s="57">
        <f t="shared" si="68"/>
        <v>10</v>
      </c>
      <c r="DK44" s="301"/>
      <c r="DL44" s="36" t="str">
        <f t="shared" si="69"/>
        <v/>
      </c>
      <c r="DN44" s="36"/>
      <c r="DO44" s="56" t="str">
        <f t="shared" si="94"/>
        <v>0–0</v>
      </c>
      <c r="DP44" s="58">
        <f>COUNTIF($DK$35:$DK$135,"&lt;"&amp;DN30)-COUNTIF($DK$35:$DK143,"&lt;"&amp;DN29)</f>
        <v>0</v>
      </c>
      <c r="DR44" s="57">
        <f t="shared" si="70"/>
        <v>10</v>
      </c>
      <c r="DS44" s="301"/>
      <c r="DT44" s="36" t="str">
        <f t="shared" si="71"/>
        <v/>
      </c>
      <c r="DV44" s="36"/>
      <c r="DW44" s="56" t="str">
        <f t="shared" si="95"/>
        <v>0–0</v>
      </c>
      <c r="DX44" s="58">
        <f>COUNTIF($DS$35:$DS$135,"&lt;"&amp;DV30)-COUNTIF($DS$35:$DS143,"&lt;"&amp;DV29)</f>
        <v>0</v>
      </c>
      <c r="DZ44" s="57">
        <f t="shared" si="72"/>
        <v>10</v>
      </c>
      <c r="EA44" s="301"/>
      <c r="EB44" s="36" t="str">
        <f t="shared" si="73"/>
        <v/>
      </c>
      <c r="EC44" s="26"/>
      <c r="ED44" s="36"/>
      <c r="EE44" s="56" t="str">
        <f t="shared" si="96"/>
        <v>0–0</v>
      </c>
      <c r="EF44" s="58">
        <f>COUNTIF($EA$35:$EA$135,"&lt;"&amp;ED30)-COUNTIF($EA$35:$EA143,"&lt;"&amp;ED29)</f>
        <v>0</v>
      </c>
      <c r="EG44" s="26"/>
      <c r="EH44" s="57">
        <f t="shared" si="74"/>
        <v>10</v>
      </c>
      <c r="EI44" s="301"/>
      <c r="EJ44" s="36" t="str">
        <f t="shared" si="75"/>
        <v/>
      </c>
      <c r="EK44" s="26"/>
      <c r="EL44" s="36"/>
      <c r="EM44" s="56" t="str">
        <f t="shared" si="97"/>
        <v>0–0</v>
      </c>
      <c r="EN44" s="58">
        <f>COUNTIF($EI$35:$EI$135,"&lt;"&amp;EL30)-COUNTIF($EI$35:$EI143,"&lt;"&amp;EL29)</f>
        <v>0</v>
      </c>
      <c r="EO44" s="26"/>
      <c r="EP44" s="57">
        <f t="shared" si="76"/>
        <v>10</v>
      </c>
      <c r="EQ44" s="301"/>
      <c r="ER44" s="36" t="str">
        <f t="shared" si="77"/>
        <v/>
      </c>
      <c r="ES44" s="26"/>
      <c r="ET44" s="36"/>
      <c r="EU44" s="56" t="str">
        <f t="shared" si="98"/>
        <v>0–0</v>
      </c>
      <c r="EV44" s="58">
        <f>COUNTIF($EQ$35:$EQ$135,"&lt;"&amp;ET30)-COUNTIF($EQ$35:$EQ143,"&lt;"&amp;ET29)</f>
        <v>0</v>
      </c>
      <c r="EW44" s="26"/>
      <c r="EX44" s="57">
        <f t="shared" si="78"/>
        <v>10</v>
      </c>
      <c r="EY44" s="301"/>
      <c r="EZ44" s="36" t="str">
        <f t="shared" si="79"/>
        <v/>
      </c>
      <c r="FA44" s="26"/>
      <c r="FB44" s="36"/>
      <c r="FC44" s="56" t="str">
        <f t="shared" si="99"/>
        <v>0–0</v>
      </c>
      <c r="FD44" s="58">
        <f>COUNTIF($EY$35:$EY$135,"&lt;"&amp;FB30)-COUNTIF($EY$35:$EY143,"&lt;"&amp;FB29)</f>
        <v>0</v>
      </c>
      <c r="FE44" s="26"/>
    </row>
    <row r="45" spans="1:161" ht="14.5">
      <c r="A45" s="26"/>
      <c r="B45" s="57">
        <f t="shared" si="41"/>
        <v>11</v>
      </c>
      <c r="C45" s="460"/>
      <c r="D45" s="36" t="str">
        <f t="shared" si="40"/>
        <v/>
      </c>
      <c r="E45" s="26"/>
      <c r="F45" s="36"/>
      <c r="G45" s="56" t="str">
        <f t="shared" si="80"/>
        <v>0–0</v>
      </c>
      <c r="H45" s="58">
        <f>COUNTIF($C$35:$C$135,"&lt;"&amp;F31)-COUNTIF($C$35:$C144,"&lt;"&amp;F30)</f>
        <v>0</v>
      </c>
      <c r="I45" s="26"/>
      <c r="J45" s="57">
        <f t="shared" si="42"/>
        <v>11</v>
      </c>
      <c r="K45" s="460"/>
      <c r="L45" s="36" t="str">
        <f t="shared" si="43"/>
        <v/>
      </c>
      <c r="M45" s="26"/>
      <c r="N45" s="36"/>
      <c r="O45" s="56" t="str">
        <f t="shared" si="81"/>
        <v>0–0</v>
      </c>
      <c r="P45" s="58">
        <f>COUNTIF($K$35:$K$135,"&lt;"&amp;N31)-COUNTIF($K$35:$K144,"&lt;"&amp;N30)</f>
        <v>0</v>
      </c>
      <c r="Q45" s="26"/>
      <c r="R45" s="57">
        <f t="shared" si="44"/>
        <v>11</v>
      </c>
      <c r="S45" s="460"/>
      <c r="T45" s="36" t="str">
        <f t="shared" si="45"/>
        <v/>
      </c>
      <c r="U45" s="26"/>
      <c r="V45" s="36"/>
      <c r="W45" s="56" t="str">
        <f t="shared" si="82"/>
        <v>0–0</v>
      </c>
      <c r="X45" s="58">
        <f>COUNTIF($S$35:$S$135,"&lt;"&amp;V31)-COUNTIF($S$35:$S144,"&lt;"&amp;V30)</f>
        <v>0</v>
      </c>
      <c r="Y45" s="26"/>
      <c r="Z45" s="57">
        <f t="shared" si="46"/>
        <v>11</v>
      </c>
      <c r="AA45" s="460"/>
      <c r="AB45" s="36" t="str">
        <f t="shared" si="47"/>
        <v/>
      </c>
      <c r="AC45" s="26"/>
      <c r="AD45" s="36"/>
      <c r="AE45" s="56" t="str">
        <f t="shared" si="83"/>
        <v>0–0</v>
      </c>
      <c r="AF45" s="58">
        <f>COUNTIF($AA$35:$AA$135,"&lt;"&amp;AD31)-COUNTIF($AA$35:$AA144,"&lt;"&amp;AD30)</f>
        <v>0</v>
      </c>
      <c r="AG45" s="26"/>
      <c r="AH45" s="57">
        <f t="shared" si="48"/>
        <v>11</v>
      </c>
      <c r="AI45" s="460"/>
      <c r="AJ45" s="36" t="str">
        <f t="shared" si="49"/>
        <v/>
      </c>
      <c r="AK45" s="26"/>
      <c r="AL45" s="36"/>
      <c r="AM45" s="56" t="str">
        <f t="shared" si="84"/>
        <v>0–0</v>
      </c>
      <c r="AN45" s="58">
        <f>COUNTIF($AI$35:$AI$135,"&lt;"&amp;AL31)-COUNTIF($AI$35:$AI144,"&lt;"&amp;AL30)</f>
        <v>0</v>
      </c>
      <c r="AO45" s="26"/>
      <c r="AP45" s="57">
        <f t="shared" si="50"/>
        <v>11</v>
      </c>
      <c r="AQ45" s="460"/>
      <c r="AR45" s="36" t="str">
        <f t="shared" si="51"/>
        <v/>
      </c>
      <c r="AS45" s="26"/>
      <c r="AT45" s="36"/>
      <c r="AU45" s="56" t="str">
        <f t="shared" si="85"/>
        <v>0–0</v>
      </c>
      <c r="AV45" s="58">
        <f>COUNTIF($AQ$35:$AQ$135,"&lt;"&amp;AT31)-COUNTIF($AQ$35:$AQ144,"&lt;"&amp;AT30)</f>
        <v>0</v>
      </c>
      <c r="AW45" s="26"/>
      <c r="AX45" s="57">
        <f t="shared" si="52"/>
        <v>11</v>
      </c>
      <c r="AY45" s="460"/>
      <c r="AZ45" s="36" t="str">
        <f t="shared" si="53"/>
        <v/>
      </c>
      <c r="BA45" s="26"/>
      <c r="BB45" s="36"/>
      <c r="BC45" s="56" t="str">
        <f t="shared" si="86"/>
        <v>0–0</v>
      </c>
      <c r="BD45" s="58">
        <f>COUNTIF($AY$35:$AY$135,"&lt;"&amp;BB31)-COUNTIF($AY$35:$AY144,"&lt;"&amp;BB30)</f>
        <v>0</v>
      </c>
      <c r="BE45" s="26"/>
      <c r="BF45" s="57">
        <f t="shared" si="54"/>
        <v>11</v>
      </c>
      <c r="BG45" s="460"/>
      <c r="BH45" s="36" t="str">
        <f t="shared" si="55"/>
        <v/>
      </c>
      <c r="BI45" s="26"/>
      <c r="BJ45" s="36"/>
      <c r="BK45" s="56" t="str">
        <f t="shared" si="87"/>
        <v>0–0</v>
      </c>
      <c r="BL45" s="58">
        <f>COUNTIF($BG$35:$BG$135,"&lt;"&amp;BJ31)-COUNTIF($BG$35:$BG144,"&lt;"&amp;BJ30)</f>
        <v>0</v>
      </c>
      <c r="BM45" s="26"/>
      <c r="BN45" s="57">
        <f t="shared" si="56"/>
        <v>11</v>
      </c>
      <c r="BO45" s="301"/>
      <c r="BP45" s="36" t="str">
        <f t="shared" si="57"/>
        <v/>
      </c>
      <c r="BQ45" s="26"/>
      <c r="BR45" s="36"/>
      <c r="BS45" s="56" t="str">
        <f t="shared" si="88"/>
        <v>0–0</v>
      </c>
      <c r="BT45" s="58">
        <f>COUNTIF($BO$35:$BO$135,"&lt;"&amp;BR31)-COUNTIF($BO$35:$BO144,"&lt;"&amp;BR30)</f>
        <v>0</v>
      </c>
      <c r="BU45" s="26"/>
      <c r="BV45" s="57">
        <f t="shared" si="58"/>
        <v>11</v>
      </c>
      <c r="BW45" s="301"/>
      <c r="BX45" s="36" t="str">
        <f t="shared" si="59"/>
        <v/>
      </c>
      <c r="BY45" s="26"/>
      <c r="BZ45" s="36"/>
      <c r="CA45" s="56" t="str">
        <f t="shared" si="89"/>
        <v>0–0</v>
      </c>
      <c r="CB45" s="58">
        <f>COUNTIF($BW$35:$BW$135,"&lt;"&amp;BZ31)-COUNTIF($BW$35:$BW144,"&lt;"&amp;BZ30)</f>
        <v>0</v>
      </c>
      <c r="CC45" s="26"/>
      <c r="CD45" s="57">
        <f t="shared" si="60"/>
        <v>11</v>
      </c>
      <c r="CE45" s="301"/>
      <c r="CF45" s="36" t="str">
        <f t="shared" si="61"/>
        <v/>
      </c>
      <c r="CH45" s="36"/>
      <c r="CI45" s="56" t="str">
        <f t="shared" si="90"/>
        <v>0–0</v>
      </c>
      <c r="CJ45" s="58">
        <f>COUNTIF($CE$35:$CE$135,"&lt;"&amp;CH31)-COUNTIF($CE$35:$CE144,"&lt;"&amp;CH30)</f>
        <v>0</v>
      </c>
      <c r="CL45" s="57">
        <f t="shared" si="62"/>
        <v>11</v>
      </c>
      <c r="CM45" s="301"/>
      <c r="CN45" s="36" t="str">
        <f t="shared" si="63"/>
        <v/>
      </c>
      <c r="CP45" s="36"/>
      <c r="CQ45" s="56" t="str">
        <f t="shared" si="91"/>
        <v>0–0</v>
      </c>
      <c r="CR45" s="58">
        <f>COUNTIF($CM$35:$CM$135,"&lt;"&amp;CP31)-COUNTIF($CM$35:$CM144,"&lt;"&amp;CP30)</f>
        <v>0</v>
      </c>
      <c r="CT45" s="57">
        <f t="shared" si="64"/>
        <v>11</v>
      </c>
      <c r="CU45" s="301"/>
      <c r="CV45" s="36" t="str">
        <f t="shared" si="65"/>
        <v/>
      </c>
      <c r="CX45" s="36"/>
      <c r="CY45" s="56" t="str">
        <f t="shared" si="92"/>
        <v>0–0</v>
      </c>
      <c r="CZ45" s="58">
        <f>COUNTIF($CU$35:$CU$135,"&lt;"&amp;CX31)-COUNTIF($CU$35:$CU144,"&lt;"&amp;CX30)</f>
        <v>0</v>
      </c>
      <c r="DB45" s="57">
        <f t="shared" si="66"/>
        <v>11</v>
      </c>
      <c r="DC45" s="301"/>
      <c r="DD45" s="36" t="str">
        <f t="shared" si="67"/>
        <v/>
      </c>
      <c r="DF45" s="36"/>
      <c r="DG45" s="56" t="str">
        <f t="shared" si="93"/>
        <v>0–0</v>
      </c>
      <c r="DH45" s="58">
        <f>COUNTIF($DC$35:$DC$135,"&lt;"&amp;DF31)-COUNTIF($DC$35:$DC144,"&lt;"&amp;DF30)</f>
        <v>0</v>
      </c>
      <c r="DJ45" s="57">
        <f t="shared" si="68"/>
        <v>11</v>
      </c>
      <c r="DK45" s="301"/>
      <c r="DL45" s="36" t="str">
        <f t="shared" si="69"/>
        <v/>
      </c>
      <c r="DN45" s="36"/>
      <c r="DO45" s="56" t="str">
        <f t="shared" si="94"/>
        <v>0–0</v>
      </c>
      <c r="DP45" s="58">
        <f>COUNTIF($DK$35:$DK$135,"&lt;"&amp;DN31)-COUNTIF($DK$35:$DK144,"&lt;"&amp;DN30)</f>
        <v>0</v>
      </c>
      <c r="DR45" s="57">
        <f t="shared" si="70"/>
        <v>11</v>
      </c>
      <c r="DS45" s="301"/>
      <c r="DT45" s="36" t="str">
        <f t="shared" si="71"/>
        <v/>
      </c>
      <c r="DV45" s="36"/>
      <c r="DW45" s="56" t="str">
        <f t="shared" si="95"/>
        <v>0–0</v>
      </c>
      <c r="DX45" s="58">
        <f>COUNTIF($DS$35:$DS$135,"&lt;"&amp;DV31)-COUNTIF($DS$35:$DS144,"&lt;"&amp;DV30)</f>
        <v>0</v>
      </c>
      <c r="DZ45" s="57">
        <f t="shared" si="72"/>
        <v>11</v>
      </c>
      <c r="EA45" s="301"/>
      <c r="EB45" s="36" t="str">
        <f t="shared" si="73"/>
        <v/>
      </c>
      <c r="EC45" s="26"/>
      <c r="ED45" s="36"/>
      <c r="EE45" s="56" t="str">
        <f t="shared" si="96"/>
        <v>0–0</v>
      </c>
      <c r="EF45" s="58">
        <f>COUNTIF($EA$35:$EA$135,"&lt;"&amp;ED31)-COUNTIF($EA$35:$EA144,"&lt;"&amp;ED30)</f>
        <v>0</v>
      </c>
      <c r="EG45" s="26"/>
      <c r="EH45" s="57">
        <f t="shared" si="74"/>
        <v>11</v>
      </c>
      <c r="EI45" s="301"/>
      <c r="EJ45" s="36" t="str">
        <f t="shared" si="75"/>
        <v/>
      </c>
      <c r="EK45" s="26"/>
      <c r="EL45" s="36"/>
      <c r="EM45" s="56" t="str">
        <f t="shared" si="97"/>
        <v>0–0</v>
      </c>
      <c r="EN45" s="58">
        <f>COUNTIF($EI$35:$EI$135,"&lt;"&amp;EL31)-COUNTIF($EI$35:$EI144,"&lt;"&amp;EL30)</f>
        <v>0</v>
      </c>
      <c r="EO45" s="26"/>
      <c r="EP45" s="57">
        <f t="shared" si="76"/>
        <v>11</v>
      </c>
      <c r="EQ45" s="301"/>
      <c r="ER45" s="36" t="str">
        <f t="shared" si="77"/>
        <v/>
      </c>
      <c r="ES45" s="26"/>
      <c r="ET45" s="36"/>
      <c r="EU45" s="56" t="str">
        <f t="shared" si="98"/>
        <v>0–0</v>
      </c>
      <c r="EV45" s="58">
        <f>COUNTIF($EQ$35:$EQ$135,"&lt;"&amp;ET31)-COUNTIF($EQ$35:$EQ144,"&lt;"&amp;ET30)</f>
        <v>0</v>
      </c>
      <c r="EW45" s="26"/>
      <c r="EX45" s="57">
        <f t="shared" si="78"/>
        <v>11</v>
      </c>
      <c r="EY45" s="301"/>
      <c r="EZ45" s="36" t="str">
        <f t="shared" si="79"/>
        <v/>
      </c>
      <c r="FA45" s="26"/>
      <c r="FB45" s="36"/>
      <c r="FC45" s="56" t="str">
        <f t="shared" si="99"/>
        <v>0–0</v>
      </c>
      <c r="FD45" s="58">
        <f>COUNTIF($EY$35:$EY$135,"&lt;"&amp;FB31)-COUNTIF($EY$35:$EY144,"&lt;"&amp;FB30)</f>
        <v>0</v>
      </c>
      <c r="FE45" s="26"/>
    </row>
    <row r="46" spans="1:161" ht="14.5">
      <c r="A46" s="26"/>
      <c r="B46" s="57">
        <f t="shared" si="41"/>
        <v>12</v>
      </c>
      <c r="C46" s="460"/>
      <c r="D46" s="36" t="str">
        <f t="shared" si="40"/>
        <v/>
      </c>
      <c r="E46" s="26"/>
      <c r="F46" s="36"/>
      <c r="G46" s="56"/>
      <c r="H46" s="58"/>
      <c r="I46" s="26"/>
      <c r="J46" s="57">
        <f t="shared" si="42"/>
        <v>12</v>
      </c>
      <c r="K46" s="460"/>
      <c r="L46" s="36" t="str">
        <f t="shared" si="43"/>
        <v/>
      </c>
      <c r="M46" s="26"/>
      <c r="N46" s="36"/>
      <c r="O46" s="56"/>
      <c r="P46" s="58"/>
      <c r="Q46" s="26"/>
      <c r="R46" s="57">
        <f t="shared" si="44"/>
        <v>12</v>
      </c>
      <c r="S46" s="460"/>
      <c r="T46" s="36" t="str">
        <f t="shared" si="45"/>
        <v/>
      </c>
      <c r="U46" s="26"/>
      <c r="V46" s="36"/>
      <c r="W46" s="56"/>
      <c r="X46" s="58"/>
      <c r="Y46" s="26"/>
      <c r="Z46" s="57">
        <f t="shared" si="46"/>
        <v>12</v>
      </c>
      <c r="AA46" s="460"/>
      <c r="AB46" s="36" t="str">
        <f t="shared" si="47"/>
        <v/>
      </c>
      <c r="AC46" s="26"/>
      <c r="AD46" s="36"/>
      <c r="AE46" s="56"/>
      <c r="AF46" s="58"/>
      <c r="AG46" s="26"/>
      <c r="AH46" s="57">
        <f t="shared" si="48"/>
        <v>12</v>
      </c>
      <c r="AI46" s="460"/>
      <c r="AJ46" s="36" t="str">
        <f t="shared" si="49"/>
        <v/>
      </c>
      <c r="AK46" s="26"/>
      <c r="AL46" s="36"/>
      <c r="AM46" s="56"/>
      <c r="AN46" s="58"/>
      <c r="AO46" s="26"/>
      <c r="AP46" s="57">
        <f t="shared" si="50"/>
        <v>12</v>
      </c>
      <c r="AQ46" s="460"/>
      <c r="AR46" s="36" t="str">
        <f t="shared" si="51"/>
        <v/>
      </c>
      <c r="AS46" s="26"/>
      <c r="AT46" s="36"/>
      <c r="AU46" s="56"/>
      <c r="AV46" s="58"/>
      <c r="AW46" s="26"/>
      <c r="AX46" s="57">
        <f t="shared" si="52"/>
        <v>12</v>
      </c>
      <c r="AY46" s="460"/>
      <c r="AZ46" s="36" t="str">
        <f t="shared" si="53"/>
        <v/>
      </c>
      <c r="BA46" s="26"/>
      <c r="BB46" s="36"/>
      <c r="BC46" s="56"/>
      <c r="BD46" s="58"/>
      <c r="BE46" s="26"/>
      <c r="BF46" s="57">
        <f t="shared" si="54"/>
        <v>12</v>
      </c>
      <c r="BG46" s="460"/>
      <c r="BH46" s="36" t="str">
        <f t="shared" si="55"/>
        <v/>
      </c>
      <c r="BI46" s="26"/>
      <c r="BJ46" s="36"/>
      <c r="BK46" s="56"/>
      <c r="BL46" s="58"/>
      <c r="BM46" s="26"/>
      <c r="BN46" s="57">
        <f t="shared" si="56"/>
        <v>12</v>
      </c>
      <c r="BO46" s="301"/>
      <c r="BP46" s="36" t="str">
        <f t="shared" si="57"/>
        <v/>
      </c>
      <c r="BQ46" s="26"/>
      <c r="BR46" s="36"/>
      <c r="BS46" s="56"/>
      <c r="BT46" s="58"/>
      <c r="BU46" s="26"/>
      <c r="BV46" s="57">
        <f t="shared" si="58"/>
        <v>12</v>
      </c>
      <c r="BW46" s="301"/>
      <c r="BX46" s="36" t="str">
        <f t="shared" si="59"/>
        <v/>
      </c>
      <c r="BY46" s="26"/>
      <c r="BZ46" s="36"/>
      <c r="CA46" s="56"/>
      <c r="CB46" s="58"/>
      <c r="CC46" s="26"/>
      <c r="CD46" s="57">
        <f t="shared" si="60"/>
        <v>12</v>
      </c>
      <c r="CE46" s="301"/>
      <c r="CF46" s="36" t="str">
        <f t="shared" si="61"/>
        <v/>
      </c>
      <c r="CH46" s="36"/>
      <c r="CI46" s="56"/>
      <c r="CJ46" s="58"/>
      <c r="CL46" s="57">
        <f t="shared" si="62"/>
        <v>12</v>
      </c>
      <c r="CM46" s="301"/>
      <c r="CN46" s="36" t="str">
        <f t="shared" si="63"/>
        <v/>
      </c>
      <c r="CP46" s="36"/>
      <c r="CQ46" s="56"/>
      <c r="CR46" s="58"/>
      <c r="CT46" s="57">
        <f t="shared" si="64"/>
        <v>12</v>
      </c>
      <c r="CU46" s="301"/>
      <c r="CV46" s="36" t="str">
        <f t="shared" si="65"/>
        <v/>
      </c>
      <c r="CX46" s="36"/>
      <c r="CY46" s="56"/>
      <c r="CZ46" s="58"/>
      <c r="DB46" s="57">
        <f t="shared" si="66"/>
        <v>12</v>
      </c>
      <c r="DC46" s="301"/>
      <c r="DD46" s="36" t="str">
        <f t="shared" si="67"/>
        <v/>
      </c>
      <c r="DF46" s="36"/>
      <c r="DG46" s="56"/>
      <c r="DH46" s="58"/>
      <c r="DJ46" s="57">
        <f t="shared" si="68"/>
        <v>12</v>
      </c>
      <c r="DK46" s="301"/>
      <c r="DL46" s="36" t="str">
        <f t="shared" si="69"/>
        <v/>
      </c>
      <c r="DN46" s="36"/>
      <c r="DO46" s="56"/>
      <c r="DP46" s="58"/>
      <c r="DR46" s="57">
        <f t="shared" si="70"/>
        <v>12</v>
      </c>
      <c r="DS46" s="301"/>
      <c r="DT46" s="36" t="str">
        <f t="shared" si="71"/>
        <v/>
      </c>
      <c r="DV46" s="36"/>
      <c r="DW46" s="56"/>
      <c r="DX46" s="58"/>
      <c r="DZ46" s="57">
        <f t="shared" si="72"/>
        <v>12</v>
      </c>
      <c r="EA46" s="301"/>
      <c r="EB46" s="36" t="str">
        <f t="shared" si="73"/>
        <v/>
      </c>
      <c r="EC46" s="26"/>
      <c r="ED46" s="36"/>
      <c r="EE46" s="56"/>
      <c r="EF46" s="58"/>
      <c r="EG46" s="26"/>
      <c r="EH46" s="57">
        <f t="shared" si="74"/>
        <v>12</v>
      </c>
      <c r="EI46" s="301"/>
      <c r="EJ46" s="36" t="str">
        <f t="shared" si="75"/>
        <v/>
      </c>
      <c r="EK46" s="26"/>
      <c r="EL46" s="36"/>
      <c r="EM46" s="56"/>
      <c r="EN46" s="58"/>
      <c r="EO46" s="26"/>
      <c r="EP46" s="57">
        <f t="shared" si="76"/>
        <v>12</v>
      </c>
      <c r="EQ46" s="301"/>
      <c r="ER46" s="36" t="str">
        <f t="shared" si="77"/>
        <v/>
      </c>
      <c r="ES46" s="26"/>
      <c r="ET46" s="36"/>
      <c r="EU46" s="56"/>
      <c r="EV46" s="58"/>
      <c r="EW46" s="26"/>
      <c r="EX46" s="57">
        <f t="shared" si="78"/>
        <v>12</v>
      </c>
      <c r="EY46" s="301"/>
      <c r="EZ46" s="36" t="str">
        <f t="shared" si="79"/>
        <v/>
      </c>
      <c r="FA46" s="26"/>
      <c r="FB46" s="36"/>
      <c r="FC46" s="56"/>
      <c r="FD46" s="58"/>
      <c r="FE46" s="26"/>
    </row>
    <row r="47" spans="1:161" ht="14.5">
      <c r="A47" s="26"/>
      <c r="B47" s="57">
        <f t="shared" si="41"/>
        <v>13</v>
      </c>
      <c r="C47" s="460"/>
      <c r="D47" s="36" t="str">
        <f t="shared" si="40"/>
        <v/>
      </c>
      <c r="E47" s="26"/>
      <c r="F47" s="36"/>
      <c r="G47" s="59" t="s">
        <v>158</v>
      </c>
      <c r="H47" s="58">
        <f>SUM(H35:H46)</f>
        <v>0</v>
      </c>
      <c r="I47" s="26"/>
      <c r="J47" s="57">
        <f t="shared" si="42"/>
        <v>13</v>
      </c>
      <c r="K47" s="460"/>
      <c r="L47" s="36" t="str">
        <f t="shared" si="43"/>
        <v/>
      </c>
      <c r="M47" s="26"/>
      <c r="N47" s="36"/>
      <c r="O47" s="59" t="s">
        <v>158</v>
      </c>
      <c r="P47" s="58">
        <f>SUM(P35:P46)</f>
        <v>0</v>
      </c>
      <c r="Q47" s="26"/>
      <c r="R47" s="57">
        <f t="shared" si="44"/>
        <v>13</v>
      </c>
      <c r="S47" s="460"/>
      <c r="T47" s="36" t="str">
        <f t="shared" si="45"/>
        <v/>
      </c>
      <c r="U47" s="26"/>
      <c r="V47" s="36"/>
      <c r="W47" s="59" t="s">
        <v>158</v>
      </c>
      <c r="X47" s="58">
        <f>SUM(X35:X46)</f>
        <v>0</v>
      </c>
      <c r="Y47" s="26"/>
      <c r="Z47" s="57">
        <f t="shared" si="46"/>
        <v>13</v>
      </c>
      <c r="AA47" s="460"/>
      <c r="AB47" s="36" t="str">
        <f t="shared" si="47"/>
        <v/>
      </c>
      <c r="AC47" s="26"/>
      <c r="AD47" s="36"/>
      <c r="AE47" s="59" t="s">
        <v>158</v>
      </c>
      <c r="AF47" s="58">
        <f>SUM(AF35:AF46)</f>
        <v>0</v>
      </c>
      <c r="AG47" s="26"/>
      <c r="AH47" s="57">
        <f t="shared" si="48"/>
        <v>13</v>
      </c>
      <c r="AI47" s="460"/>
      <c r="AJ47" s="36" t="str">
        <f t="shared" si="49"/>
        <v/>
      </c>
      <c r="AK47" s="26"/>
      <c r="AL47" s="36"/>
      <c r="AM47" s="59" t="s">
        <v>158</v>
      </c>
      <c r="AN47" s="58">
        <f>SUM(AN35:AN46)</f>
        <v>0</v>
      </c>
      <c r="AO47" s="26"/>
      <c r="AP47" s="57">
        <f t="shared" si="50"/>
        <v>13</v>
      </c>
      <c r="AQ47" s="460"/>
      <c r="AR47" s="36" t="str">
        <f t="shared" si="51"/>
        <v/>
      </c>
      <c r="AS47" s="26"/>
      <c r="AT47" s="36"/>
      <c r="AU47" s="59" t="s">
        <v>158</v>
      </c>
      <c r="AV47" s="58">
        <f>SUM(AV35:AV46)</f>
        <v>0</v>
      </c>
      <c r="AW47" s="26"/>
      <c r="AX47" s="57">
        <f t="shared" si="52"/>
        <v>13</v>
      </c>
      <c r="AY47" s="460"/>
      <c r="AZ47" s="36" t="str">
        <f t="shared" si="53"/>
        <v/>
      </c>
      <c r="BA47" s="26"/>
      <c r="BB47" s="36"/>
      <c r="BC47" s="59" t="s">
        <v>158</v>
      </c>
      <c r="BD47" s="58">
        <f>SUM(BD35:BD46)</f>
        <v>0</v>
      </c>
      <c r="BE47" s="26"/>
      <c r="BF47" s="57">
        <f t="shared" si="54"/>
        <v>13</v>
      </c>
      <c r="BG47" s="460"/>
      <c r="BH47" s="36" t="str">
        <f t="shared" si="55"/>
        <v/>
      </c>
      <c r="BI47" s="26"/>
      <c r="BJ47" s="36"/>
      <c r="BK47" s="59" t="s">
        <v>158</v>
      </c>
      <c r="BL47" s="58">
        <f>SUM(BL35:BL46)</f>
        <v>0</v>
      </c>
      <c r="BM47" s="26"/>
      <c r="BN47" s="57">
        <f t="shared" si="56"/>
        <v>13</v>
      </c>
      <c r="BO47" s="301"/>
      <c r="BP47" s="36" t="str">
        <f t="shared" si="57"/>
        <v/>
      </c>
      <c r="BQ47" s="26"/>
      <c r="BR47" s="36"/>
      <c r="BS47" s="59" t="s">
        <v>158</v>
      </c>
      <c r="BT47" s="58">
        <f>SUM(BT35:BT46)</f>
        <v>0</v>
      </c>
      <c r="BU47" s="26"/>
      <c r="BV47" s="57">
        <f t="shared" si="58"/>
        <v>13</v>
      </c>
      <c r="BW47" s="301"/>
      <c r="BX47" s="36" t="str">
        <f t="shared" si="59"/>
        <v/>
      </c>
      <c r="BY47" s="26"/>
      <c r="BZ47" s="36"/>
      <c r="CA47" s="59" t="s">
        <v>158</v>
      </c>
      <c r="CB47" s="58">
        <f>SUM(CB35:CB46)</f>
        <v>0</v>
      </c>
      <c r="CC47" s="26"/>
      <c r="CD47" s="57">
        <f t="shared" si="60"/>
        <v>13</v>
      </c>
      <c r="CE47" s="301"/>
      <c r="CF47" s="36" t="str">
        <f t="shared" si="61"/>
        <v/>
      </c>
      <c r="CH47" s="36"/>
      <c r="CI47" s="59" t="s">
        <v>158</v>
      </c>
      <c r="CJ47" s="58">
        <f>SUM(CJ35:CJ46)</f>
        <v>0</v>
      </c>
      <c r="CL47" s="57">
        <f t="shared" si="62"/>
        <v>13</v>
      </c>
      <c r="CM47" s="301"/>
      <c r="CN47" s="36" t="str">
        <f t="shared" si="63"/>
        <v/>
      </c>
      <c r="CP47" s="36"/>
      <c r="CQ47" s="59" t="s">
        <v>158</v>
      </c>
      <c r="CR47" s="58">
        <f>SUM(CR35:CR46)</f>
        <v>0</v>
      </c>
      <c r="CT47" s="57">
        <f t="shared" si="64"/>
        <v>13</v>
      </c>
      <c r="CU47" s="301"/>
      <c r="CV47" s="36" t="str">
        <f t="shared" si="65"/>
        <v/>
      </c>
      <c r="CX47" s="36"/>
      <c r="CY47" s="59" t="s">
        <v>158</v>
      </c>
      <c r="CZ47" s="58">
        <f>SUM(CZ35:CZ46)</f>
        <v>0</v>
      </c>
      <c r="DB47" s="57">
        <f t="shared" si="66"/>
        <v>13</v>
      </c>
      <c r="DC47" s="301"/>
      <c r="DD47" s="36" t="str">
        <f t="shared" si="67"/>
        <v/>
      </c>
      <c r="DF47" s="36"/>
      <c r="DG47" s="59" t="s">
        <v>158</v>
      </c>
      <c r="DH47" s="58">
        <f>SUM(DH35:DH46)</f>
        <v>0</v>
      </c>
      <c r="DJ47" s="57">
        <f t="shared" si="68"/>
        <v>13</v>
      </c>
      <c r="DK47" s="301"/>
      <c r="DL47" s="36" t="str">
        <f t="shared" si="69"/>
        <v/>
      </c>
      <c r="DN47" s="36"/>
      <c r="DO47" s="59" t="s">
        <v>158</v>
      </c>
      <c r="DP47" s="58">
        <f>SUM(DP35:DP46)</f>
        <v>0</v>
      </c>
      <c r="DR47" s="57">
        <f t="shared" si="70"/>
        <v>13</v>
      </c>
      <c r="DS47" s="301"/>
      <c r="DT47" s="36" t="str">
        <f t="shared" si="71"/>
        <v/>
      </c>
      <c r="DV47" s="36"/>
      <c r="DW47" s="59" t="s">
        <v>158</v>
      </c>
      <c r="DX47" s="58">
        <f>SUM(DX35:DX46)</f>
        <v>0</v>
      </c>
      <c r="DZ47" s="57">
        <f t="shared" si="72"/>
        <v>13</v>
      </c>
      <c r="EA47" s="301"/>
      <c r="EB47" s="36" t="str">
        <f t="shared" si="73"/>
        <v/>
      </c>
      <c r="EC47" s="26"/>
      <c r="ED47" s="36"/>
      <c r="EE47" s="59" t="s">
        <v>158</v>
      </c>
      <c r="EF47" s="58">
        <f>SUM(EF35:EF46)</f>
        <v>0</v>
      </c>
      <c r="EG47" s="26"/>
      <c r="EH47" s="57">
        <f t="shared" si="74"/>
        <v>13</v>
      </c>
      <c r="EI47" s="301"/>
      <c r="EJ47" s="36" t="str">
        <f t="shared" si="75"/>
        <v/>
      </c>
      <c r="EK47" s="26"/>
      <c r="EL47" s="36"/>
      <c r="EM47" s="59" t="s">
        <v>158</v>
      </c>
      <c r="EN47" s="58">
        <f>SUM(EN35:EN46)</f>
        <v>0</v>
      </c>
      <c r="EO47" s="26"/>
      <c r="EP47" s="57">
        <f t="shared" si="76"/>
        <v>13</v>
      </c>
      <c r="EQ47" s="301"/>
      <c r="ER47" s="36" t="str">
        <f t="shared" si="77"/>
        <v/>
      </c>
      <c r="ES47" s="26"/>
      <c r="ET47" s="36"/>
      <c r="EU47" s="59" t="s">
        <v>158</v>
      </c>
      <c r="EV47" s="58">
        <f>SUM(EV35:EV46)</f>
        <v>0</v>
      </c>
      <c r="EW47" s="26"/>
      <c r="EX47" s="57">
        <f t="shared" si="78"/>
        <v>13</v>
      </c>
      <c r="EY47" s="301"/>
      <c r="EZ47" s="36" t="str">
        <f t="shared" si="79"/>
        <v/>
      </c>
      <c r="FA47" s="26"/>
      <c r="FB47" s="36"/>
      <c r="FC47" s="59" t="s">
        <v>158</v>
      </c>
      <c r="FD47" s="58">
        <f>SUM(FD35:FD46)</f>
        <v>0</v>
      </c>
      <c r="FE47" s="26"/>
    </row>
    <row r="48" spans="1:161" ht="14.5">
      <c r="A48" s="26"/>
      <c r="B48" s="57">
        <f t="shared" si="41"/>
        <v>14</v>
      </c>
      <c r="C48" s="460"/>
      <c r="D48" s="36" t="str">
        <f t="shared" si="40"/>
        <v/>
      </c>
      <c r="E48" s="26"/>
      <c r="F48" s="26"/>
      <c r="G48" s="26"/>
      <c r="H48" s="26"/>
      <c r="I48" s="26"/>
      <c r="J48" s="57">
        <f t="shared" si="42"/>
        <v>14</v>
      </c>
      <c r="K48" s="460"/>
      <c r="L48" s="36" t="str">
        <f t="shared" si="43"/>
        <v/>
      </c>
      <c r="M48" s="26"/>
      <c r="N48" s="26"/>
      <c r="O48" s="26"/>
      <c r="P48" s="26"/>
      <c r="Q48" s="26"/>
      <c r="R48" s="57">
        <f t="shared" si="44"/>
        <v>14</v>
      </c>
      <c r="S48" s="460"/>
      <c r="T48" s="36" t="str">
        <f t="shared" si="45"/>
        <v/>
      </c>
      <c r="U48" s="26"/>
      <c r="V48" s="26"/>
      <c r="W48" s="26"/>
      <c r="X48" s="26"/>
      <c r="Y48" s="26"/>
      <c r="Z48" s="57">
        <f t="shared" si="46"/>
        <v>14</v>
      </c>
      <c r="AA48" s="460"/>
      <c r="AB48" s="36" t="str">
        <f t="shared" si="47"/>
        <v/>
      </c>
      <c r="AC48" s="26"/>
      <c r="AD48" s="26"/>
      <c r="AE48" s="26"/>
      <c r="AF48" s="26"/>
      <c r="AG48" s="26"/>
      <c r="AH48" s="57">
        <f t="shared" si="48"/>
        <v>14</v>
      </c>
      <c r="AI48" s="460"/>
      <c r="AJ48" s="36" t="str">
        <f t="shared" si="49"/>
        <v/>
      </c>
      <c r="AK48" s="26"/>
      <c r="AL48" s="26"/>
      <c r="AM48" s="26"/>
      <c r="AN48" s="26"/>
      <c r="AO48" s="26"/>
      <c r="AP48" s="57">
        <f t="shared" si="50"/>
        <v>14</v>
      </c>
      <c r="AQ48" s="460"/>
      <c r="AR48" s="36" t="str">
        <f t="shared" si="51"/>
        <v/>
      </c>
      <c r="AS48" s="26"/>
      <c r="AT48" s="26"/>
      <c r="AU48" s="26"/>
      <c r="AV48" s="26"/>
      <c r="AW48" s="26"/>
      <c r="AX48" s="57">
        <f t="shared" si="52"/>
        <v>14</v>
      </c>
      <c r="AY48" s="460"/>
      <c r="AZ48" s="36" t="str">
        <f t="shared" si="53"/>
        <v/>
      </c>
      <c r="BA48" s="26"/>
      <c r="BB48" s="26"/>
      <c r="BC48" s="26"/>
      <c r="BD48" s="26"/>
      <c r="BE48" s="26"/>
      <c r="BF48" s="57">
        <f t="shared" si="54"/>
        <v>14</v>
      </c>
      <c r="BG48" s="460"/>
      <c r="BH48" s="36" t="str">
        <f t="shared" si="55"/>
        <v/>
      </c>
      <c r="BI48" s="26"/>
      <c r="BJ48" s="26"/>
      <c r="BK48" s="26"/>
      <c r="BL48" s="26"/>
      <c r="BM48" s="26"/>
      <c r="BN48" s="57">
        <f t="shared" si="56"/>
        <v>14</v>
      </c>
      <c r="BO48" s="301"/>
      <c r="BP48" s="36" t="str">
        <f t="shared" si="57"/>
        <v/>
      </c>
      <c r="BQ48" s="26"/>
      <c r="BR48" s="26"/>
      <c r="BS48" s="26"/>
      <c r="BT48" s="26"/>
      <c r="BU48" s="26"/>
      <c r="BV48" s="57">
        <f t="shared" si="58"/>
        <v>14</v>
      </c>
      <c r="BW48" s="301"/>
      <c r="BX48" s="36" t="str">
        <f t="shared" si="59"/>
        <v/>
      </c>
      <c r="BY48" s="26"/>
      <c r="BZ48" s="26"/>
      <c r="CA48" s="26"/>
      <c r="CB48" s="26"/>
      <c r="CC48" s="26"/>
      <c r="CD48" s="57">
        <f t="shared" si="60"/>
        <v>14</v>
      </c>
      <c r="CE48" s="301"/>
      <c r="CF48" s="36" t="str">
        <f t="shared" si="61"/>
        <v/>
      </c>
      <c r="CL48" s="57">
        <f t="shared" si="62"/>
        <v>14</v>
      </c>
      <c r="CM48" s="301"/>
      <c r="CN48" s="36" t="str">
        <f t="shared" si="63"/>
        <v/>
      </c>
      <c r="CT48" s="57">
        <f t="shared" si="64"/>
        <v>14</v>
      </c>
      <c r="CU48" s="301"/>
      <c r="CV48" s="36" t="str">
        <f t="shared" si="65"/>
        <v/>
      </c>
      <c r="DB48" s="57">
        <f t="shared" si="66"/>
        <v>14</v>
      </c>
      <c r="DC48" s="301"/>
      <c r="DD48" s="36" t="str">
        <f t="shared" si="67"/>
        <v/>
      </c>
      <c r="DJ48" s="57">
        <f t="shared" si="68"/>
        <v>14</v>
      </c>
      <c r="DK48" s="301"/>
      <c r="DL48" s="36" t="str">
        <f t="shared" si="69"/>
        <v/>
      </c>
      <c r="DR48" s="57">
        <f t="shared" si="70"/>
        <v>14</v>
      </c>
      <c r="DS48" s="301"/>
      <c r="DT48" s="36" t="str">
        <f t="shared" si="71"/>
        <v/>
      </c>
      <c r="DZ48" s="57">
        <f t="shared" si="72"/>
        <v>14</v>
      </c>
      <c r="EA48" s="301"/>
      <c r="EB48" s="36" t="str">
        <f t="shared" si="73"/>
        <v/>
      </c>
      <c r="EC48" s="26"/>
      <c r="ED48" s="26"/>
      <c r="EE48" s="26"/>
      <c r="EF48" s="26"/>
      <c r="EG48" s="26"/>
      <c r="EH48" s="57">
        <f t="shared" si="74"/>
        <v>14</v>
      </c>
      <c r="EI48" s="301"/>
      <c r="EJ48" s="36" t="str">
        <f t="shared" si="75"/>
        <v/>
      </c>
      <c r="EK48" s="26"/>
      <c r="EL48" s="26"/>
      <c r="EM48" s="26"/>
      <c r="EN48" s="26"/>
      <c r="EO48" s="26"/>
      <c r="EP48" s="57">
        <f t="shared" si="76"/>
        <v>14</v>
      </c>
      <c r="EQ48" s="301"/>
      <c r="ER48" s="36" t="str">
        <f t="shared" si="77"/>
        <v/>
      </c>
      <c r="ES48" s="26"/>
      <c r="ET48" s="26"/>
      <c r="EU48" s="26"/>
      <c r="EV48" s="26"/>
      <c r="EW48" s="26"/>
      <c r="EX48" s="57">
        <f t="shared" si="78"/>
        <v>14</v>
      </c>
      <c r="EY48" s="301"/>
      <c r="EZ48" s="36" t="str">
        <f t="shared" si="79"/>
        <v/>
      </c>
      <c r="FA48" s="26"/>
      <c r="FB48" s="26"/>
      <c r="FC48" s="26"/>
      <c r="FD48" s="26"/>
      <c r="FE48" s="26"/>
    </row>
    <row r="49" spans="1:161" ht="14.5">
      <c r="A49" s="26"/>
      <c r="B49" s="57">
        <f t="shared" si="41"/>
        <v>15</v>
      </c>
      <c r="C49" s="460"/>
      <c r="D49" s="36" t="str">
        <f t="shared" si="40"/>
        <v/>
      </c>
      <c r="E49" s="26"/>
      <c r="F49" s="26"/>
      <c r="G49" s="26"/>
      <c r="H49" s="26"/>
      <c r="I49" s="26"/>
      <c r="J49" s="57">
        <f t="shared" si="42"/>
        <v>15</v>
      </c>
      <c r="K49" s="460"/>
      <c r="L49" s="36" t="str">
        <f t="shared" si="43"/>
        <v/>
      </c>
      <c r="M49" s="26"/>
      <c r="N49" s="26"/>
      <c r="O49" s="26"/>
      <c r="P49" s="26"/>
      <c r="Q49" s="26"/>
      <c r="R49" s="57">
        <f t="shared" si="44"/>
        <v>15</v>
      </c>
      <c r="S49" s="460"/>
      <c r="T49" s="36" t="str">
        <f t="shared" si="45"/>
        <v/>
      </c>
      <c r="U49" s="26"/>
      <c r="V49" s="26"/>
      <c r="W49" s="26"/>
      <c r="X49" s="26"/>
      <c r="Y49" s="26"/>
      <c r="Z49" s="57">
        <f t="shared" si="46"/>
        <v>15</v>
      </c>
      <c r="AA49" s="460"/>
      <c r="AB49" s="36" t="str">
        <f t="shared" si="47"/>
        <v/>
      </c>
      <c r="AC49" s="26"/>
      <c r="AD49" s="26"/>
      <c r="AE49" s="26"/>
      <c r="AF49" s="26"/>
      <c r="AG49" s="26"/>
      <c r="AH49" s="57">
        <f t="shared" si="48"/>
        <v>15</v>
      </c>
      <c r="AI49" s="460"/>
      <c r="AJ49" s="36" t="str">
        <f t="shared" si="49"/>
        <v/>
      </c>
      <c r="AK49" s="26"/>
      <c r="AL49" s="26"/>
      <c r="AM49" s="26"/>
      <c r="AN49" s="26"/>
      <c r="AO49" s="26"/>
      <c r="AP49" s="57">
        <f t="shared" si="50"/>
        <v>15</v>
      </c>
      <c r="AQ49" s="460"/>
      <c r="AR49" s="36" t="str">
        <f t="shared" si="51"/>
        <v/>
      </c>
      <c r="AS49" s="26"/>
      <c r="AT49" s="26"/>
      <c r="AU49" s="26"/>
      <c r="AV49" s="26"/>
      <c r="AW49" s="26"/>
      <c r="AX49" s="57">
        <f t="shared" si="52"/>
        <v>15</v>
      </c>
      <c r="AY49" s="460"/>
      <c r="AZ49" s="36" t="str">
        <f t="shared" si="53"/>
        <v/>
      </c>
      <c r="BA49" s="26"/>
      <c r="BB49" s="26"/>
      <c r="BC49" s="26"/>
      <c r="BD49" s="26"/>
      <c r="BE49" s="26"/>
      <c r="BF49" s="57">
        <f t="shared" si="54"/>
        <v>15</v>
      </c>
      <c r="BG49" s="460"/>
      <c r="BH49" s="36" t="str">
        <f t="shared" si="55"/>
        <v/>
      </c>
      <c r="BI49" s="26"/>
      <c r="BJ49" s="26"/>
      <c r="BK49" s="26"/>
      <c r="BL49" s="26"/>
      <c r="BM49" s="26"/>
      <c r="BN49" s="57">
        <f t="shared" si="56"/>
        <v>15</v>
      </c>
      <c r="BO49" s="301"/>
      <c r="BP49" s="36" t="str">
        <f t="shared" si="57"/>
        <v/>
      </c>
      <c r="BQ49" s="26"/>
      <c r="BR49" s="26"/>
      <c r="BS49" s="26"/>
      <c r="BT49" s="26"/>
      <c r="BU49" s="26"/>
      <c r="BV49" s="57">
        <f t="shared" si="58"/>
        <v>15</v>
      </c>
      <c r="BW49" s="301"/>
      <c r="BX49" s="36" t="str">
        <f t="shared" si="59"/>
        <v/>
      </c>
      <c r="BY49" s="26"/>
      <c r="BZ49" s="26"/>
      <c r="CA49" s="26"/>
      <c r="CB49" s="26"/>
      <c r="CC49" s="26"/>
      <c r="CD49" s="57">
        <f t="shared" si="60"/>
        <v>15</v>
      </c>
      <c r="CE49" s="301"/>
      <c r="CF49" s="36" t="str">
        <f t="shared" si="61"/>
        <v/>
      </c>
      <c r="CL49" s="57">
        <f t="shared" si="62"/>
        <v>15</v>
      </c>
      <c r="CM49" s="301"/>
      <c r="CN49" s="36" t="str">
        <f t="shared" si="63"/>
        <v/>
      </c>
      <c r="CT49" s="57">
        <f t="shared" si="64"/>
        <v>15</v>
      </c>
      <c r="CU49" s="301"/>
      <c r="CV49" s="36" t="str">
        <f t="shared" si="65"/>
        <v/>
      </c>
      <c r="DB49" s="57">
        <f t="shared" si="66"/>
        <v>15</v>
      </c>
      <c r="DC49" s="301"/>
      <c r="DD49" s="36" t="str">
        <f t="shared" si="67"/>
        <v/>
      </c>
      <c r="DJ49" s="57">
        <f t="shared" si="68"/>
        <v>15</v>
      </c>
      <c r="DK49" s="301"/>
      <c r="DL49" s="36" t="str">
        <f t="shared" si="69"/>
        <v/>
      </c>
      <c r="DR49" s="57">
        <f t="shared" si="70"/>
        <v>15</v>
      </c>
      <c r="DS49" s="301"/>
      <c r="DT49" s="36" t="str">
        <f t="shared" si="71"/>
        <v/>
      </c>
      <c r="DZ49" s="57">
        <f t="shared" si="72"/>
        <v>15</v>
      </c>
      <c r="EA49" s="301"/>
      <c r="EB49" s="36" t="str">
        <f t="shared" si="73"/>
        <v/>
      </c>
      <c r="EC49" s="26"/>
      <c r="ED49" s="26"/>
      <c r="EE49" s="26"/>
      <c r="EF49" s="26"/>
      <c r="EG49" s="26"/>
      <c r="EH49" s="57">
        <f t="shared" si="74"/>
        <v>15</v>
      </c>
      <c r="EI49" s="301"/>
      <c r="EJ49" s="36" t="str">
        <f t="shared" si="75"/>
        <v/>
      </c>
      <c r="EK49" s="26"/>
      <c r="EL49" s="26"/>
      <c r="EM49" s="26"/>
      <c r="EN49" s="26"/>
      <c r="EO49" s="26"/>
      <c r="EP49" s="57">
        <f t="shared" si="76"/>
        <v>15</v>
      </c>
      <c r="EQ49" s="301"/>
      <c r="ER49" s="36" t="str">
        <f t="shared" si="77"/>
        <v/>
      </c>
      <c r="ES49" s="26"/>
      <c r="ET49" s="26"/>
      <c r="EU49" s="26"/>
      <c r="EV49" s="26"/>
      <c r="EW49" s="26"/>
      <c r="EX49" s="57">
        <f t="shared" si="78"/>
        <v>15</v>
      </c>
      <c r="EY49" s="301"/>
      <c r="EZ49" s="36" t="str">
        <f t="shared" si="79"/>
        <v/>
      </c>
      <c r="FA49" s="26"/>
      <c r="FB49" s="26"/>
      <c r="FC49" s="26"/>
      <c r="FD49" s="26"/>
      <c r="FE49" s="26"/>
    </row>
    <row r="50" spans="1:161" ht="14.5">
      <c r="A50" s="26"/>
      <c r="B50" s="57">
        <f t="shared" si="41"/>
        <v>16</v>
      </c>
      <c r="C50" s="460"/>
      <c r="D50" s="36" t="str">
        <f t="shared" si="40"/>
        <v/>
      </c>
      <c r="E50" s="26"/>
      <c r="F50" s="26"/>
      <c r="G50" s="26"/>
      <c r="H50" s="26"/>
      <c r="I50" s="26"/>
      <c r="J50" s="57">
        <f t="shared" si="42"/>
        <v>16</v>
      </c>
      <c r="K50" s="460"/>
      <c r="L50" s="36" t="str">
        <f t="shared" si="43"/>
        <v/>
      </c>
      <c r="M50" s="26"/>
      <c r="N50" s="26"/>
      <c r="O50" s="26"/>
      <c r="P50" s="26"/>
      <c r="Q50" s="26"/>
      <c r="R50" s="57">
        <f t="shared" si="44"/>
        <v>16</v>
      </c>
      <c r="S50" s="460"/>
      <c r="T50" s="36" t="str">
        <f t="shared" si="45"/>
        <v/>
      </c>
      <c r="U50" s="26"/>
      <c r="V50" s="26"/>
      <c r="W50" s="26"/>
      <c r="X50" s="26"/>
      <c r="Y50" s="26"/>
      <c r="Z50" s="57">
        <f t="shared" si="46"/>
        <v>16</v>
      </c>
      <c r="AA50" s="460"/>
      <c r="AB50" s="36" t="str">
        <f t="shared" si="47"/>
        <v/>
      </c>
      <c r="AC50" s="26"/>
      <c r="AD50" s="26"/>
      <c r="AE50" s="26"/>
      <c r="AF50" s="26"/>
      <c r="AG50" s="26"/>
      <c r="AH50" s="57">
        <f t="shared" si="48"/>
        <v>16</v>
      </c>
      <c r="AI50" s="460"/>
      <c r="AJ50" s="36" t="str">
        <f t="shared" si="49"/>
        <v/>
      </c>
      <c r="AK50" s="26"/>
      <c r="AL50" s="26"/>
      <c r="AM50" s="26"/>
      <c r="AN50" s="26"/>
      <c r="AO50" s="26"/>
      <c r="AP50" s="57">
        <f t="shared" si="50"/>
        <v>16</v>
      </c>
      <c r="AQ50" s="460"/>
      <c r="AR50" s="36" t="str">
        <f t="shared" si="51"/>
        <v/>
      </c>
      <c r="AS50" s="26"/>
      <c r="AT50" s="26"/>
      <c r="AU50" s="26"/>
      <c r="AV50" s="26"/>
      <c r="AW50" s="26"/>
      <c r="AX50" s="57">
        <f t="shared" si="52"/>
        <v>16</v>
      </c>
      <c r="AY50" s="460"/>
      <c r="AZ50" s="36" t="str">
        <f t="shared" si="53"/>
        <v/>
      </c>
      <c r="BA50" s="26"/>
      <c r="BB50" s="26"/>
      <c r="BC50" s="26"/>
      <c r="BD50" s="26"/>
      <c r="BE50" s="26"/>
      <c r="BF50" s="57">
        <f t="shared" si="54"/>
        <v>16</v>
      </c>
      <c r="BG50" s="460"/>
      <c r="BH50" s="36" t="str">
        <f t="shared" si="55"/>
        <v/>
      </c>
      <c r="BI50" s="26"/>
      <c r="BJ50" s="26"/>
      <c r="BK50" s="26"/>
      <c r="BL50" s="26"/>
      <c r="BM50" s="26"/>
      <c r="BN50" s="57">
        <f t="shared" si="56"/>
        <v>16</v>
      </c>
      <c r="BO50" s="301"/>
      <c r="BP50" s="36" t="str">
        <f t="shared" si="57"/>
        <v/>
      </c>
      <c r="BQ50" s="26"/>
      <c r="BR50" s="26"/>
      <c r="BS50" s="26"/>
      <c r="BT50" s="26"/>
      <c r="BU50" s="26"/>
      <c r="BV50" s="57">
        <f t="shared" si="58"/>
        <v>16</v>
      </c>
      <c r="BW50" s="301"/>
      <c r="BX50" s="36" t="str">
        <f t="shared" si="59"/>
        <v/>
      </c>
      <c r="BY50" s="26"/>
      <c r="BZ50" s="26"/>
      <c r="CA50" s="26"/>
      <c r="CB50" s="26"/>
      <c r="CC50" s="26"/>
      <c r="CD50" s="57">
        <f t="shared" si="60"/>
        <v>16</v>
      </c>
      <c r="CE50" s="301"/>
      <c r="CF50" s="36" t="str">
        <f t="shared" si="61"/>
        <v/>
      </c>
      <c r="CL50" s="57">
        <f t="shared" si="62"/>
        <v>16</v>
      </c>
      <c r="CM50" s="301"/>
      <c r="CN50" s="36" t="str">
        <f t="shared" si="63"/>
        <v/>
      </c>
      <c r="CT50" s="57">
        <f t="shared" si="64"/>
        <v>16</v>
      </c>
      <c r="CU50" s="301"/>
      <c r="CV50" s="36" t="str">
        <f t="shared" si="65"/>
        <v/>
      </c>
      <c r="DB50" s="57">
        <f t="shared" si="66"/>
        <v>16</v>
      </c>
      <c r="DC50" s="301"/>
      <c r="DD50" s="36" t="str">
        <f t="shared" si="67"/>
        <v/>
      </c>
      <c r="DJ50" s="57">
        <f t="shared" si="68"/>
        <v>16</v>
      </c>
      <c r="DK50" s="301"/>
      <c r="DL50" s="36" t="str">
        <f t="shared" si="69"/>
        <v/>
      </c>
      <c r="DR50" s="57">
        <f t="shared" si="70"/>
        <v>16</v>
      </c>
      <c r="DS50" s="301"/>
      <c r="DT50" s="36" t="str">
        <f t="shared" si="71"/>
        <v/>
      </c>
      <c r="DZ50" s="57">
        <f t="shared" si="72"/>
        <v>16</v>
      </c>
      <c r="EA50" s="301"/>
      <c r="EB50" s="36" t="str">
        <f t="shared" si="73"/>
        <v/>
      </c>
      <c r="EC50" s="26"/>
      <c r="ED50" s="26"/>
      <c r="EE50" s="26"/>
      <c r="EF50" s="26"/>
      <c r="EG50" s="26"/>
      <c r="EH50" s="57">
        <f t="shared" si="74"/>
        <v>16</v>
      </c>
      <c r="EI50" s="301"/>
      <c r="EJ50" s="36" t="str">
        <f t="shared" si="75"/>
        <v/>
      </c>
      <c r="EK50" s="26"/>
      <c r="EL50" s="26"/>
      <c r="EM50" s="26"/>
      <c r="EN50" s="26"/>
      <c r="EO50" s="26"/>
      <c r="EP50" s="57">
        <f t="shared" si="76"/>
        <v>16</v>
      </c>
      <c r="EQ50" s="301"/>
      <c r="ER50" s="36" t="str">
        <f t="shared" si="77"/>
        <v/>
      </c>
      <c r="ES50" s="26"/>
      <c r="ET50" s="26"/>
      <c r="EU50" s="26"/>
      <c r="EV50" s="26"/>
      <c r="EW50" s="26"/>
      <c r="EX50" s="57">
        <f t="shared" si="78"/>
        <v>16</v>
      </c>
      <c r="EY50" s="301"/>
      <c r="EZ50" s="36" t="str">
        <f t="shared" si="79"/>
        <v/>
      </c>
      <c r="FA50" s="26"/>
      <c r="FB50" s="26"/>
      <c r="FC50" s="26"/>
      <c r="FD50" s="26"/>
      <c r="FE50" s="26"/>
    </row>
    <row r="51" spans="1:161" ht="14.5">
      <c r="A51" s="26"/>
      <c r="B51" s="57">
        <f t="shared" si="41"/>
        <v>17</v>
      </c>
      <c r="C51" s="460"/>
      <c r="D51" s="36" t="str">
        <f t="shared" si="40"/>
        <v/>
      </c>
      <c r="E51" s="26"/>
      <c r="F51" s="26"/>
      <c r="G51" s="26"/>
      <c r="H51" s="26"/>
      <c r="I51" s="26"/>
      <c r="J51" s="57">
        <f t="shared" si="42"/>
        <v>17</v>
      </c>
      <c r="K51" s="460"/>
      <c r="L51" s="36" t="str">
        <f t="shared" si="43"/>
        <v/>
      </c>
      <c r="M51" s="26"/>
      <c r="N51" s="26"/>
      <c r="O51" s="26"/>
      <c r="P51" s="26"/>
      <c r="Q51" s="26"/>
      <c r="R51" s="57">
        <f t="shared" si="44"/>
        <v>17</v>
      </c>
      <c r="S51" s="460"/>
      <c r="T51" s="36" t="str">
        <f t="shared" si="45"/>
        <v/>
      </c>
      <c r="U51" s="26"/>
      <c r="V51" s="26"/>
      <c r="W51" s="26"/>
      <c r="X51" s="26"/>
      <c r="Y51" s="26"/>
      <c r="Z51" s="57">
        <f t="shared" si="46"/>
        <v>17</v>
      </c>
      <c r="AA51" s="460"/>
      <c r="AB51" s="36" t="str">
        <f t="shared" si="47"/>
        <v/>
      </c>
      <c r="AC51" s="26"/>
      <c r="AD51" s="26"/>
      <c r="AE51" s="26"/>
      <c r="AF51" s="26"/>
      <c r="AG51" s="26"/>
      <c r="AH51" s="57">
        <f t="shared" si="48"/>
        <v>17</v>
      </c>
      <c r="AI51" s="460"/>
      <c r="AJ51" s="36" t="str">
        <f t="shared" si="49"/>
        <v/>
      </c>
      <c r="AK51" s="26"/>
      <c r="AL51" s="26"/>
      <c r="AM51" s="26"/>
      <c r="AN51" s="26"/>
      <c r="AO51" s="26"/>
      <c r="AP51" s="57">
        <f t="shared" si="50"/>
        <v>17</v>
      </c>
      <c r="AQ51" s="460"/>
      <c r="AR51" s="36" t="str">
        <f t="shared" si="51"/>
        <v/>
      </c>
      <c r="AS51" s="26"/>
      <c r="AT51" s="26"/>
      <c r="AU51" s="26"/>
      <c r="AV51" s="26"/>
      <c r="AW51" s="26"/>
      <c r="AX51" s="57">
        <f t="shared" si="52"/>
        <v>17</v>
      </c>
      <c r="AY51" s="460"/>
      <c r="AZ51" s="36" t="str">
        <f t="shared" si="53"/>
        <v/>
      </c>
      <c r="BA51" s="26"/>
      <c r="BB51" s="26"/>
      <c r="BC51" s="26"/>
      <c r="BD51" s="26"/>
      <c r="BE51" s="26"/>
      <c r="BF51" s="57">
        <f t="shared" si="54"/>
        <v>17</v>
      </c>
      <c r="BG51" s="460"/>
      <c r="BH51" s="36" t="str">
        <f t="shared" si="55"/>
        <v/>
      </c>
      <c r="BI51" s="26"/>
      <c r="BJ51" s="26"/>
      <c r="BK51" s="26"/>
      <c r="BL51" s="26"/>
      <c r="BM51" s="26"/>
      <c r="BN51" s="57">
        <f t="shared" si="56"/>
        <v>17</v>
      </c>
      <c r="BO51" s="301"/>
      <c r="BP51" s="36" t="str">
        <f t="shared" si="57"/>
        <v/>
      </c>
      <c r="BQ51" s="26"/>
      <c r="BR51" s="26"/>
      <c r="BS51" s="26"/>
      <c r="BT51" s="26"/>
      <c r="BU51" s="26"/>
      <c r="BV51" s="57">
        <f t="shared" si="58"/>
        <v>17</v>
      </c>
      <c r="BW51" s="301"/>
      <c r="BX51" s="36" t="str">
        <f t="shared" si="59"/>
        <v/>
      </c>
      <c r="BY51" s="26"/>
      <c r="BZ51" s="26"/>
      <c r="CA51" s="26"/>
      <c r="CB51" s="26"/>
      <c r="CC51" s="26"/>
      <c r="CD51" s="57">
        <f t="shared" si="60"/>
        <v>17</v>
      </c>
      <c r="CE51" s="301"/>
      <c r="CF51" s="36" t="str">
        <f t="shared" si="61"/>
        <v/>
      </c>
      <c r="CL51" s="57">
        <f t="shared" si="62"/>
        <v>17</v>
      </c>
      <c r="CM51" s="301"/>
      <c r="CN51" s="36" t="str">
        <f t="shared" si="63"/>
        <v/>
      </c>
      <c r="CT51" s="57">
        <f t="shared" si="64"/>
        <v>17</v>
      </c>
      <c r="CU51" s="301"/>
      <c r="CV51" s="36" t="str">
        <f t="shared" si="65"/>
        <v/>
      </c>
      <c r="DB51" s="57">
        <f t="shared" si="66"/>
        <v>17</v>
      </c>
      <c r="DC51" s="301"/>
      <c r="DD51" s="36" t="str">
        <f t="shared" si="67"/>
        <v/>
      </c>
      <c r="DJ51" s="57">
        <f t="shared" si="68"/>
        <v>17</v>
      </c>
      <c r="DK51" s="301"/>
      <c r="DL51" s="36" t="str">
        <f t="shared" si="69"/>
        <v/>
      </c>
      <c r="DR51" s="57">
        <f t="shared" si="70"/>
        <v>17</v>
      </c>
      <c r="DS51" s="301"/>
      <c r="DT51" s="36" t="str">
        <f t="shared" si="71"/>
        <v/>
      </c>
      <c r="DZ51" s="57">
        <f t="shared" si="72"/>
        <v>17</v>
      </c>
      <c r="EA51" s="301"/>
      <c r="EB51" s="36" t="str">
        <f t="shared" si="73"/>
        <v/>
      </c>
      <c r="EC51" s="26"/>
      <c r="ED51" s="26"/>
      <c r="EE51" s="26"/>
      <c r="EF51" s="26"/>
      <c r="EG51" s="26"/>
      <c r="EH51" s="57">
        <f t="shared" si="74"/>
        <v>17</v>
      </c>
      <c r="EI51" s="301"/>
      <c r="EJ51" s="36" t="str">
        <f t="shared" si="75"/>
        <v/>
      </c>
      <c r="EK51" s="26"/>
      <c r="EL51" s="26"/>
      <c r="EM51" s="26"/>
      <c r="EN51" s="26"/>
      <c r="EO51" s="26"/>
      <c r="EP51" s="57">
        <f t="shared" si="76"/>
        <v>17</v>
      </c>
      <c r="EQ51" s="301"/>
      <c r="ER51" s="36" t="str">
        <f t="shared" si="77"/>
        <v/>
      </c>
      <c r="ES51" s="26"/>
      <c r="ET51" s="26"/>
      <c r="EU51" s="26"/>
      <c r="EV51" s="26"/>
      <c r="EW51" s="26"/>
      <c r="EX51" s="57">
        <f t="shared" si="78"/>
        <v>17</v>
      </c>
      <c r="EY51" s="301"/>
      <c r="EZ51" s="36" t="str">
        <f t="shared" si="79"/>
        <v/>
      </c>
      <c r="FA51" s="26"/>
      <c r="FB51" s="26"/>
      <c r="FC51" s="26"/>
      <c r="FD51" s="26"/>
      <c r="FE51" s="26"/>
    </row>
    <row r="52" spans="1:161" ht="14.5">
      <c r="A52" s="26"/>
      <c r="B52" s="57">
        <f t="shared" si="41"/>
        <v>18</v>
      </c>
      <c r="C52" s="460"/>
      <c r="D52" s="36" t="str">
        <f t="shared" si="40"/>
        <v/>
      </c>
      <c r="E52" s="26"/>
      <c r="F52" s="26"/>
      <c r="G52" s="26"/>
      <c r="H52" s="26"/>
      <c r="I52" s="26"/>
      <c r="J52" s="57">
        <f t="shared" si="42"/>
        <v>18</v>
      </c>
      <c r="K52" s="460"/>
      <c r="L52" s="36" t="str">
        <f t="shared" si="43"/>
        <v/>
      </c>
      <c r="M52" s="26"/>
      <c r="N52" s="26"/>
      <c r="O52" s="26"/>
      <c r="P52" s="26"/>
      <c r="Q52" s="26"/>
      <c r="R52" s="57">
        <f t="shared" si="44"/>
        <v>18</v>
      </c>
      <c r="S52" s="460"/>
      <c r="T52" s="36" t="str">
        <f t="shared" si="45"/>
        <v/>
      </c>
      <c r="U52" s="26"/>
      <c r="V52" s="26"/>
      <c r="W52" s="26"/>
      <c r="X52" s="26"/>
      <c r="Y52" s="26"/>
      <c r="Z52" s="57">
        <f t="shared" si="46"/>
        <v>18</v>
      </c>
      <c r="AA52" s="460"/>
      <c r="AB52" s="36" t="str">
        <f t="shared" si="47"/>
        <v/>
      </c>
      <c r="AC52" s="26"/>
      <c r="AD52" s="26"/>
      <c r="AE52" s="26"/>
      <c r="AF52" s="26"/>
      <c r="AG52" s="26"/>
      <c r="AH52" s="57">
        <f t="shared" si="48"/>
        <v>18</v>
      </c>
      <c r="AI52" s="460"/>
      <c r="AJ52" s="36" t="str">
        <f t="shared" si="49"/>
        <v/>
      </c>
      <c r="AK52" s="26"/>
      <c r="AL52" s="26"/>
      <c r="AM52" s="26"/>
      <c r="AN52" s="26"/>
      <c r="AO52" s="26"/>
      <c r="AP52" s="57">
        <f t="shared" si="50"/>
        <v>18</v>
      </c>
      <c r="AQ52" s="460"/>
      <c r="AR52" s="36" t="str">
        <f t="shared" si="51"/>
        <v/>
      </c>
      <c r="AS52" s="26"/>
      <c r="AT52" s="26"/>
      <c r="AU52" s="26"/>
      <c r="AV52" s="26"/>
      <c r="AW52" s="26"/>
      <c r="AX52" s="57">
        <f t="shared" si="52"/>
        <v>18</v>
      </c>
      <c r="AY52" s="460"/>
      <c r="AZ52" s="36" t="str">
        <f t="shared" si="53"/>
        <v/>
      </c>
      <c r="BA52" s="26"/>
      <c r="BB52" s="26"/>
      <c r="BC52" s="26"/>
      <c r="BD52" s="26"/>
      <c r="BE52" s="26"/>
      <c r="BF52" s="57">
        <f t="shared" si="54"/>
        <v>18</v>
      </c>
      <c r="BG52" s="460"/>
      <c r="BH52" s="36" t="str">
        <f t="shared" si="55"/>
        <v/>
      </c>
      <c r="BI52" s="26"/>
      <c r="BJ52" s="26"/>
      <c r="BK52" s="26"/>
      <c r="BL52" s="26"/>
      <c r="BM52" s="26"/>
      <c r="BN52" s="57">
        <f t="shared" si="56"/>
        <v>18</v>
      </c>
      <c r="BO52" s="301"/>
      <c r="BP52" s="36" t="str">
        <f t="shared" si="57"/>
        <v/>
      </c>
      <c r="BQ52" s="26"/>
      <c r="BR52" s="26"/>
      <c r="BS52" s="26"/>
      <c r="BT52" s="26"/>
      <c r="BU52" s="26"/>
      <c r="BV52" s="57">
        <f t="shared" si="58"/>
        <v>18</v>
      </c>
      <c r="BW52" s="301"/>
      <c r="BX52" s="36" t="str">
        <f t="shared" si="59"/>
        <v/>
      </c>
      <c r="BY52" s="26"/>
      <c r="BZ52" s="26"/>
      <c r="CA52" s="26"/>
      <c r="CB52" s="26"/>
      <c r="CC52" s="26"/>
      <c r="CD52" s="57">
        <f t="shared" si="60"/>
        <v>18</v>
      </c>
      <c r="CE52" s="301"/>
      <c r="CF52" s="36" t="str">
        <f t="shared" si="61"/>
        <v/>
      </c>
      <c r="CL52" s="57">
        <f t="shared" si="62"/>
        <v>18</v>
      </c>
      <c r="CM52" s="301"/>
      <c r="CN52" s="36" t="str">
        <f t="shared" si="63"/>
        <v/>
      </c>
      <c r="CT52" s="57">
        <f t="shared" si="64"/>
        <v>18</v>
      </c>
      <c r="CU52" s="301"/>
      <c r="CV52" s="36" t="str">
        <f t="shared" si="65"/>
        <v/>
      </c>
      <c r="DB52" s="57">
        <f t="shared" si="66"/>
        <v>18</v>
      </c>
      <c r="DC52" s="301"/>
      <c r="DD52" s="36" t="str">
        <f t="shared" si="67"/>
        <v/>
      </c>
      <c r="DJ52" s="57">
        <f t="shared" si="68"/>
        <v>18</v>
      </c>
      <c r="DK52" s="301"/>
      <c r="DL52" s="36" t="str">
        <f t="shared" si="69"/>
        <v/>
      </c>
      <c r="DR52" s="57">
        <f t="shared" si="70"/>
        <v>18</v>
      </c>
      <c r="DS52" s="301"/>
      <c r="DT52" s="36" t="str">
        <f t="shared" si="71"/>
        <v/>
      </c>
      <c r="DZ52" s="57">
        <f t="shared" si="72"/>
        <v>18</v>
      </c>
      <c r="EA52" s="301"/>
      <c r="EB52" s="36" t="str">
        <f t="shared" si="73"/>
        <v/>
      </c>
      <c r="EC52" s="26"/>
      <c r="ED52" s="26"/>
      <c r="EE52" s="26"/>
      <c r="EF52" s="26"/>
      <c r="EG52" s="26"/>
      <c r="EH52" s="57">
        <f t="shared" si="74"/>
        <v>18</v>
      </c>
      <c r="EI52" s="301"/>
      <c r="EJ52" s="36" t="str">
        <f t="shared" si="75"/>
        <v/>
      </c>
      <c r="EK52" s="26"/>
      <c r="EL52" s="26"/>
      <c r="EM52" s="26"/>
      <c r="EN52" s="26"/>
      <c r="EO52" s="26"/>
      <c r="EP52" s="57">
        <f t="shared" si="76"/>
        <v>18</v>
      </c>
      <c r="EQ52" s="301"/>
      <c r="ER52" s="36" t="str">
        <f t="shared" si="77"/>
        <v/>
      </c>
      <c r="ES52" s="26"/>
      <c r="ET52" s="26"/>
      <c r="EU52" s="26"/>
      <c r="EV52" s="26"/>
      <c r="EW52" s="26"/>
      <c r="EX52" s="57">
        <f t="shared" si="78"/>
        <v>18</v>
      </c>
      <c r="EY52" s="301"/>
      <c r="EZ52" s="36" t="str">
        <f t="shared" si="79"/>
        <v/>
      </c>
      <c r="FA52" s="26"/>
      <c r="FB52" s="26"/>
      <c r="FC52" s="26"/>
      <c r="FD52" s="26"/>
      <c r="FE52" s="26"/>
    </row>
    <row r="53" spans="1:161" ht="14.5">
      <c r="A53" s="26"/>
      <c r="B53" s="57">
        <f t="shared" si="41"/>
        <v>19</v>
      </c>
      <c r="C53" s="460"/>
      <c r="D53" s="36" t="str">
        <f t="shared" si="40"/>
        <v/>
      </c>
      <c r="E53" s="26"/>
      <c r="F53" s="26"/>
      <c r="G53" s="26"/>
      <c r="H53" s="26"/>
      <c r="I53" s="26"/>
      <c r="J53" s="57">
        <f t="shared" si="42"/>
        <v>19</v>
      </c>
      <c r="K53" s="460"/>
      <c r="L53" s="36" t="str">
        <f t="shared" si="43"/>
        <v/>
      </c>
      <c r="M53" s="26"/>
      <c r="N53" s="26"/>
      <c r="O53" s="26"/>
      <c r="P53" s="26"/>
      <c r="Q53" s="26"/>
      <c r="R53" s="57">
        <f t="shared" si="44"/>
        <v>19</v>
      </c>
      <c r="S53" s="460"/>
      <c r="T53" s="36" t="str">
        <f t="shared" si="45"/>
        <v/>
      </c>
      <c r="U53" s="26"/>
      <c r="V53" s="26"/>
      <c r="W53" s="26"/>
      <c r="X53" s="26"/>
      <c r="Y53" s="26"/>
      <c r="Z53" s="57">
        <f t="shared" si="46"/>
        <v>19</v>
      </c>
      <c r="AA53" s="460"/>
      <c r="AB53" s="36" t="str">
        <f t="shared" si="47"/>
        <v/>
      </c>
      <c r="AC53" s="26"/>
      <c r="AD53" s="26"/>
      <c r="AE53" s="26"/>
      <c r="AF53" s="26"/>
      <c r="AG53" s="26"/>
      <c r="AH53" s="57">
        <f t="shared" si="48"/>
        <v>19</v>
      </c>
      <c r="AI53" s="460"/>
      <c r="AJ53" s="36" t="str">
        <f t="shared" si="49"/>
        <v/>
      </c>
      <c r="AK53" s="26"/>
      <c r="AL53" s="26"/>
      <c r="AM53" s="26"/>
      <c r="AN53" s="26"/>
      <c r="AO53" s="26"/>
      <c r="AP53" s="57">
        <f t="shared" si="50"/>
        <v>19</v>
      </c>
      <c r="AQ53" s="460"/>
      <c r="AR53" s="36" t="str">
        <f t="shared" si="51"/>
        <v/>
      </c>
      <c r="AS53" s="26"/>
      <c r="AT53" s="26"/>
      <c r="AU53" s="26"/>
      <c r="AV53" s="26"/>
      <c r="AW53" s="26"/>
      <c r="AX53" s="57">
        <f t="shared" si="52"/>
        <v>19</v>
      </c>
      <c r="AY53" s="460"/>
      <c r="AZ53" s="36" t="str">
        <f t="shared" si="53"/>
        <v/>
      </c>
      <c r="BA53" s="26"/>
      <c r="BB53" s="26"/>
      <c r="BC53" s="26"/>
      <c r="BD53" s="26"/>
      <c r="BE53" s="26"/>
      <c r="BF53" s="57">
        <f t="shared" si="54"/>
        <v>19</v>
      </c>
      <c r="BG53" s="460"/>
      <c r="BH53" s="36" t="str">
        <f t="shared" si="55"/>
        <v/>
      </c>
      <c r="BI53" s="26"/>
      <c r="BJ53" s="26"/>
      <c r="BK53" s="26"/>
      <c r="BL53" s="26"/>
      <c r="BM53" s="26"/>
      <c r="BN53" s="57">
        <f t="shared" si="56"/>
        <v>19</v>
      </c>
      <c r="BO53" s="301"/>
      <c r="BP53" s="36" t="str">
        <f t="shared" si="57"/>
        <v/>
      </c>
      <c r="BQ53" s="26"/>
      <c r="BR53" s="26"/>
      <c r="BS53" s="26"/>
      <c r="BT53" s="26"/>
      <c r="BU53" s="26"/>
      <c r="BV53" s="57">
        <f t="shared" si="58"/>
        <v>19</v>
      </c>
      <c r="BW53" s="301"/>
      <c r="BX53" s="36" t="str">
        <f t="shared" si="59"/>
        <v/>
      </c>
      <c r="BY53" s="26"/>
      <c r="BZ53" s="26"/>
      <c r="CA53" s="26"/>
      <c r="CB53" s="26"/>
      <c r="CC53" s="26"/>
      <c r="CD53" s="57">
        <f t="shared" si="60"/>
        <v>19</v>
      </c>
      <c r="CE53" s="301"/>
      <c r="CF53" s="36" t="str">
        <f t="shared" si="61"/>
        <v/>
      </c>
      <c r="CL53" s="57">
        <f t="shared" si="62"/>
        <v>19</v>
      </c>
      <c r="CM53" s="301"/>
      <c r="CN53" s="36" t="str">
        <f t="shared" si="63"/>
        <v/>
      </c>
      <c r="CT53" s="57">
        <f t="shared" si="64"/>
        <v>19</v>
      </c>
      <c r="CU53" s="301"/>
      <c r="CV53" s="36" t="str">
        <f t="shared" si="65"/>
        <v/>
      </c>
      <c r="DB53" s="57">
        <f t="shared" si="66"/>
        <v>19</v>
      </c>
      <c r="DC53" s="301"/>
      <c r="DD53" s="36" t="str">
        <f t="shared" si="67"/>
        <v/>
      </c>
      <c r="DJ53" s="57">
        <f t="shared" si="68"/>
        <v>19</v>
      </c>
      <c r="DK53" s="301"/>
      <c r="DL53" s="36" t="str">
        <f t="shared" si="69"/>
        <v/>
      </c>
      <c r="DR53" s="57">
        <f t="shared" si="70"/>
        <v>19</v>
      </c>
      <c r="DS53" s="301"/>
      <c r="DT53" s="36" t="str">
        <f t="shared" si="71"/>
        <v/>
      </c>
      <c r="DZ53" s="57">
        <f t="shared" si="72"/>
        <v>19</v>
      </c>
      <c r="EA53" s="301"/>
      <c r="EB53" s="36" t="str">
        <f t="shared" si="73"/>
        <v/>
      </c>
      <c r="EC53" s="26"/>
      <c r="ED53" s="26"/>
      <c r="EE53" s="26"/>
      <c r="EF53" s="26"/>
      <c r="EG53" s="26"/>
      <c r="EH53" s="57">
        <f t="shared" si="74"/>
        <v>19</v>
      </c>
      <c r="EI53" s="301"/>
      <c r="EJ53" s="36" t="str">
        <f t="shared" si="75"/>
        <v/>
      </c>
      <c r="EK53" s="26"/>
      <c r="EL53" s="26"/>
      <c r="EM53" s="26"/>
      <c r="EN53" s="26"/>
      <c r="EO53" s="26"/>
      <c r="EP53" s="57">
        <f t="shared" si="76"/>
        <v>19</v>
      </c>
      <c r="EQ53" s="301"/>
      <c r="ER53" s="36" t="str">
        <f t="shared" si="77"/>
        <v/>
      </c>
      <c r="ES53" s="26"/>
      <c r="ET53" s="26"/>
      <c r="EU53" s="26"/>
      <c r="EV53" s="26"/>
      <c r="EW53" s="26"/>
      <c r="EX53" s="57">
        <f t="shared" si="78"/>
        <v>19</v>
      </c>
      <c r="EY53" s="301"/>
      <c r="EZ53" s="36" t="str">
        <f t="shared" si="79"/>
        <v/>
      </c>
      <c r="FA53" s="26"/>
      <c r="FB53" s="26"/>
      <c r="FC53" s="26"/>
      <c r="FD53" s="26"/>
      <c r="FE53" s="26"/>
    </row>
    <row r="54" spans="1:161" ht="14.5">
      <c r="A54" s="26"/>
      <c r="B54" s="57">
        <f t="shared" si="41"/>
        <v>20</v>
      </c>
      <c r="C54" s="460"/>
      <c r="D54" s="36" t="str">
        <f t="shared" si="40"/>
        <v/>
      </c>
      <c r="E54" s="26"/>
      <c r="F54" s="26"/>
      <c r="G54" s="26"/>
      <c r="H54" s="26"/>
      <c r="I54" s="26"/>
      <c r="J54" s="57">
        <f t="shared" si="42"/>
        <v>20</v>
      </c>
      <c r="K54" s="460"/>
      <c r="L54" s="36" t="str">
        <f t="shared" si="43"/>
        <v/>
      </c>
      <c r="M54" s="26"/>
      <c r="N54" s="26"/>
      <c r="O54" s="26"/>
      <c r="P54" s="26"/>
      <c r="Q54" s="26"/>
      <c r="R54" s="57">
        <f t="shared" si="44"/>
        <v>20</v>
      </c>
      <c r="S54" s="460"/>
      <c r="T54" s="36" t="str">
        <f t="shared" si="45"/>
        <v/>
      </c>
      <c r="U54" s="26"/>
      <c r="V54" s="26"/>
      <c r="W54" s="26"/>
      <c r="X54" s="26"/>
      <c r="Y54" s="26"/>
      <c r="Z54" s="57">
        <f t="shared" si="46"/>
        <v>20</v>
      </c>
      <c r="AA54" s="460"/>
      <c r="AB54" s="36" t="str">
        <f t="shared" si="47"/>
        <v/>
      </c>
      <c r="AC54" s="26"/>
      <c r="AD54" s="26"/>
      <c r="AE54" s="26"/>
      <c r="AF54" s="26"/>
      <c r="AG54" s="26"/>
      <c r="AH54" s="57">
        <f t="shared" si="48"/>
        <v>20</v>
      </c>
      <c r="AI54" s="460"/>
      <c r="AJ54" s="36" t="str">
        <f t="shared" si="49"/>
        <v/>
      </c>
      <c r="AK54" s="26"/>
      <c r="AL54" s="26"/>
      <c r="AM54" s="26"/>
      <c r="AN54" s="26"/>
      <c r="AO54" s="26"/>
      <c r="AP54" s="57">
        <f t="shared" si="50"/>
        <v>20</v>
      </c>
      <c r="AQ54" s="460"/>
      <c r="AR54" s="36" t="str">
        <f t="shared" si="51"/>
        <v/>
      </c>
      <c r="AS54" s="26"/>
      <c r="AT54" s="26"/>
      <c r="AU54" s="26"/>
      <c r="AV54" s="26"/>
      <c r="AW54" s="26"/>
      <c r="AX54" s="57">
        <f t="shared" si="52"/>
        <v>20</v>
      </c>
      <c r="AY54" s="460"/>
      <c r="AZ54" s="36" t="str">
        <f t="shared" si="53"/>
        <v/>
      </c>
      <c r="BA54" s="26"/>
      <c r="BB54" s="26"/>
      <c r="BC54" s="26"/>
      <c r="BD54" s="26"/>
      <c r="BE54" s="26"/>
      <c r="BF54" s="57">
        <f t="shared" si="54"/>
        <v>20</v>
      </c>
      <c r="BG54" s="460"/>
      <c r="BH54" s="36" t="str">
        <f t="shared" si="55"/>
        <v/>
      </c>
      <c r="BI54" s="26"/>
      <c r="BJ54" s="26"/>
      <c r="BK54" s="26"/>
      <c r="BL54" s="26"/>
      <c r="BM54" s="26"/>
      <c r="BN54" s="57">
        <f t="shared" si="56"/>
        <v>20</v>
      </c>
      <c r="BO54" s="301"/>
      <c r="BP54" s="36" t="str">
        <f t="shared" si="57"/>
        <v/>
      </c>
      <c r="BQ54" s="26"/>
      <c r="BR54" s="26"/>
      <c r="BS54" s="26"/>
      <c r="BT54" s="26"/>
      <c r="BU54" s="26"/>
      <c r="BV54" s="57">
        <f t="shared" si="58"/>
        <v>20</v>
      </c>
      <c r="BW54" s="301"/>
      <c r="BX54" s="36" t="str">
        <f t="shared" si="59"/>
        <v/>
      </c>
      <c r="BY54" s="26"/>
      <c r="BZ54" s="26"/>
      <c r="CA54" s="26"/>
      <c r="CB54" s="26"/>
      <c r="CC54" s="26"/>
      <c r="CD54" s="57">
        <f t="shared" si="60"/>
        <v>20</v>
      </c>
      <c r="CE54" s="301"/>
      <c r="CF54" s="36" t="str">
        <f t="shared" si="61"/>
        <v/>
      </c>
      <c r="CL54" s="57">
        <f t="shared" si="62"/>
        <v>20</v>
      </c>
      <c r="CM54" s="301"/>
      <c r="CN54" s="36" t="str">
        <f t="shared" si="63"/>
        <v/>
      </c>
      <c r="CT54" s="57">
        <f t="shared" si="64"/>
        <v>20</v>
      </c>
      <c r="CU54" s="301"/>
      <c r="CV54" s="36" t="str">
        <f t="shared" si="65"/>
        <v/>
      </c>
      <c r="DB54" s="57">
        <f t="shared" si="66"/>
        <v>20</v>
      </c>
      <c r="DC54" s="301"/>
      <c r="DD54" s="36" t="str">
        <f t="shared" si="67"/>
        <v/>
      </c>
      <c r="DJ54" s="57">
        <f t="shared" si="68"/>
        <v>20</v>
      </c>
      <c r="DK54" s="301"/>
      <c r="DL54" s="36" t="str">
        <f t="shared" si="69"/>
        <v/>
      </c>
      <c r="DR54" s="57">
        <f t="shared" si="70"/>
        <v>20</v>
      </c>
      <c r="DS54" s="301"/>
      <c r="DT54" s="36" t="str">
        <f t="shared" si="71"/>
        <v/>
      </c>
      <c r="DZ54" s="57">
        <f t="shared" si="72"/>
        <v>20</v>
      </c>
      <c r="EA54" s="301"/>
      <c r="EB54" s="36" t="str">
        <f t="shared" si="73"/>
        <v/>
      </c>
      <c r="EC54" s="26"/>
      <c r="ED54" s="26"/>
      <c r="EE54" s="26"/>
      <c r="EF54" s="26"/>
      <c r="EG54" s="26"/>
      <c r="EH54" s="57">
        <f t="shared" si="74"/>
        <v>20</v>
      </c>
      <c r="EI54" s="301"/>
      <c r="EJ54" s="36" t="str">
        <f t="shared" si="75"/>
        <v/>
      </c>
      <c r="EK54" s="26"/>
      <c r="EL54" s="26"/>
      <c r="EM54" s="26"/>
      <c r="EN54" s="26"/>
      <c r="EO54" s="26"/>
      <c r="EP54" s="57">
        <f t="shared" si="76"/>
        <v>20</v>
      </c>
      <c r="EQ54" s="301"/>
      <c r="ER54" s="36" t="str">
        <f t="shared" si="77"/>
        <v/>
      </c>
      <c r="ES54" s="26"/>
      <c r="ET54" s="26"/>
      <c r="EU54" s="26"/>
      <c r="EV54" s="26"/>
      <c r="EW54" s="26"/>
      <c r="EX54" s="57">
        <f t="shared" si="78"/>
        <v>20</v>
      </c>
      <c r="EY54" s="301"/>
      <c r="EZ54" s="36" t="str">
        <f t="shared" si="79"/>
        <v/>
      </c>
      <c r="FA54" s="26"/>
      <c r="FB54" s="26"/>
      <c r="FC54" s="26"/>
      <c r="FD54" s="26"/>
      <c r="FE54" s="26"/>
    </row>
    <row r="55" spans="1:161" ht="14.5">
      <c r="A55" s="26"/>
      <c r="B55" s="57">
        <f t="shared" si="41"/>
        <v>21</v>
      </c>
      <c r="C55" s="460"/>
      <c r="D55" s="36" t="str">
        <f t="shared" si="40"/>
        <v/>
      </c>
      <c r="E55" s="26"/>
      <c r="F55" s="26"/>
      <c r="G55" s="26"/>
      <c r="H55" s="26"/>
      <c r="I55" s="26"/>
      <c r="J55" s="57">
        <f t="shared" si="42"/>
        <v>21</v>
      </c>
      <c r="K55" s="460"/>
      <c r="L55" s="36" t="str">
        <f t="shared" si="43"/>
        <v/>
      </c>
      <c r="M55" s="26"/>
      <c r="N55" s="26"/>
      <c r="O55" s="26"/>
      <c r="P55" s="26"/>
      <c r="Q55" s="26"/>
      <c r="R55" s="57">
        <f t="shared" si="44"/>
        <v>21</v>
      </c>
      <c r="S55" s="460"/>
      <c r="T55" s="36" t="str">
        <f t="shared" si="45"/>
        <v/>
      </c>
      <c r="U55" s="26"/>
      <c r="V55" s="26"/>
      <c r="W55" s="26"/>
      <c r="X55" s="26"/>
      <c r="Y55" s="26"/>
      <c r="Z55" s="57">
        <f t="shared" si="46"/>
        <v>21</v>
      </c>
      <c r="AA55" s="460"/>
      <c r="AB55" s="36" t="str">
        <f t="shared" si="47"/>
        <v/>
      </c>
      <c r="AC55" s="26"/>
      <c r="AD55" s="26"/>
      <c r="AE55" s="26"/>
      <c r="AF55" s="26"/>
      <c r="AG55" s="26"/>
      <c r="AH55" s="57">
        <f t="shared" si="48"/>
        <v>21</v>
      </c>
      <c r="AI55" s="460"/>
      <c r="AJ55" s="36" t="str">
        <f t="shared" si="49"/>
        <v/>
      </c>
      <c r="AK55" s="26"/>
      <c r="AL55" s="26"/>
      <c r="AM55" s="26"/>
      <c r="AN55" s="26"/>
      <c r="AO55" s="26"/>
      <c r="AP55" s="57">
        <f t="shared" si="50"/>
        <v>21</v>
      </c>
      <c r="AQ55" s="460"/>
      <c r="AR55" s="36" t="str">
        <f t="shared" si="51"/>
        <v/>
      </c>
      <c r="AS55" s="26"/>
      <c r="AT55" s="26"/>
      <c r="AU55" s="26"/>
      <c r="AV55" s="26"/>
      <c r="AW55" s="26"/>
      <c r="AX55" s="57">
        <f t="shared" si="52"/>
        <v>21</v>
      </c>
      <c r="AY55" s="460"/>
      <c r="AZ55" s="36" t="str">
        <f t="shared" si="53"/>
        <v/>
      </c>
      <c r="BA55" s="26"/>
      <c r="BB55" s="26"/>
      <c r="BC55" s="26"/>
      <c r="BD55" s="26"/>
      <c r="BE55" s="26"/>
      <c r="BF55" s="57">
        <f t="shared" si="54"/>
        <v>21</v>
      </c>
      <c r="BG55" s="460"/>
      <c r="BH55" s="36" t="str">
        <f t="shared" si="55"/>
        <v/>
      </c>
      <c r="BI55" s="26"/>
      <c r="BJ55" s="26"/>
      <c r="BK55" s="26"/>
      <c r="BL55" s="26"/>
      <c r="BM55" s="26"/>
      <c r="BN55" s="57">
        <f t="shared" si="56"/>
        <v>21</v>
      </c>
      <c r="BO55" s="301"/>
      <c r="BP55" s="36" t="str">
        <f t="shared" si="57"/>
        <v/>
      </c>
      <c r="BQ55" s="26"/>
      <c r="BR55" s="26"/>
      <c r="BS55" s="26"/>
      <c r="BT55" s="26"/>
      <c r="BU55" s="26"/>
      <c r="BV55" s="57">
        <f t="shared" si="58"/>
        <v>21</v>
      </c>
      <c r="BW55" s="301"/>
      <c r="BX55" s="36" t="str">
        <f t="shared" si="59"/>
        <v/>
      </c>
      <c r="BY55" s="26"/>
      <c r="BZ55" s="26"/>
      <c r="CA55" s="26"/>
      <c r="CB55" s="26"/>
      <c r="CC55" s="26"/>
      <c r="CD55" s="57">
        <f t="shared" si="60"/>
        <v>21</v>
      </c>
      <c r="CE55" s="301"/>
      <c r="CF55" s="36" t="str">
        <f t="shared" si="61"/>
        <v/>
      </c>
      <c r="CL55" s="57">
        <f t="shared" si="62"/>
        <v>21</v>
      </c>
      <c r="CM55" s="301"/>
      <c r="CN55" s="36" t="str">
        <f t="shared" si="63"/>
        <v/>
      </c>
      <c r="CT55" s="57">
        <f t="shared" si="64"/>
        <v>21</v>
      </c>
      <c r="CU55" s="301"/>
      <c r="CV55" s="36" t="str">
        <f t="shared" si="65"/>
        <v/>
      </c>
      <c r="DB55" s="57">
        <f t="shared" si="66"/>
        <v>21</v>
      </c>
      <c r="DC55" s="301"/>
      <c r="DD55" s="36" t="str">
        <f t="shared" si="67"/>
        <v/>
      </c>
      <c r="DJ55" s="57">
        <f t="shared" si="68"/>
        <v>21</v>
      </c>
      <c r="DK55" s="301"/>
      <c r="DL55" s="36" t="str">
        <f t="shared" si="69"/>
        <v/>
      </c>
      <c r="DR55" s="57">
        <f t="shared" si="70"/>
        <v>21</v>
      </c>
      <c r="DS55" s="301"/>
      <c r="DT55" s="36" t="str">
        <f t="shared" si="71"/>
        <v/>
      </c>
      <c r="DZ55" s="57">
        <f t="shared" si="72"/>
        <v>21</v>
      </c>
      <c r="EA55" s="301"/>
      <c r="EB55" s="36" t="str">
        <f t="shared" si="73"/>
        <v/>
      </c>
      <c r="EC55" s="26"/>
      <c r="ED55" s="26"/>
      <c r="EE55" s="26"/>
      <c r="EF55" s="26"/>
      <c r="EG55" s="26"/>
      <c r="EH55" s="57">
        <f t="shared" si="74"/>
        <v>21</v>
      </c>
      <c r="EI55" s="301"/>
      <c r="EJ55" s="36" t="str">
        <f t="shared" si="75"/>
        <v/>
      </c>
      <c r="EK55" s="26"/>
      <c r="EL55" s="26"/>
      <c r="EM55" s="26"/>
      <c r="EN55" s="26"/>
      <c r="EO55" s="26"/>
      <c r="EP55" s="57">
        <f t="shared" si="76"/>
        <v>21</v>
      </c>
      <c r="EQ55" s="301"/>
      <c r="ER55" s="36" t="str">
        <f t="shared" si="77"/>
        <v/>
      </c>
      <c r="ES55" s="26"/>
      <c r="ET55" s="26"/>
      <c r="EU55" s="26"/>
      <c r="EV55" s="26"/>
      <c r="EW55" s="26"/>
      <c r="EX55" s="57">
        <f t="shared" si="78"/>
        <v>21</v>
      </c>
      <c r="EY55" s="301"/>
      <c r="EZ55" s="36" t="str">
        <f t="shared" si="79"/>
        <v/>
      </c>
      <c r="FA55" s="26"/>
      <c r="FB55" s="26"/>
      <c r="FC55" s="26"/>
      <c r="FD55" s="26"/>
      <c r="FE55" s="26"/>
    </row>
    <row r="56" spans="1:161" ht="14.5">
      <c r="A56" s="26"/>
      <c r="B56" s="57">
        <f t="shared" si="41"/>
        <v>22</v>
      </c>
      <c r="C56" s="460"/>
      <c r="D56" s="36" t="str">
        <f t="shared" si="40"/>
        <v/>
      </c>
      <c r="E56" s="26"/>
      <c r="F56" s="26"/>
      <c r="G56" s="26"/>
      <c r="H56" s="26"/>
      <c r="I56" s="26"/>
      <c r="J56" s="57">
        <f t="shared" si="42"/>
        <v>22</v>
      </c>
      <c r="K56" s="460"/>
      <c r="L56" s="36" t="str">
        <f t="shared" si="43"/>
        <v/>
      </c>
      <c r="M56" s="26"/>
      <c r="N56" s="26"/>
      <c r="O56" s="26"/>
      <c r="P56" s="26"/>
      <c r="Q56" s="26"/>
      <c r="R56" s="57">
        <f t="shared" si="44"/>
        <v>22</v>
      </c>
      <c r="S56" s="460"/>
      <c r="T56" s="36" t="str">
        <f t="shared" si="45"/>
        <v/>
      </c>
      <c r="U56" s="26"/>
      <c r="V56" s="26"/>
      <c r="W56" s="26"/>
      <c r="X56" s="26"/>
      <c r="Y56" s="26"/>
      <c r="Z56" s="57">
        <f t="shared" si="46"/>
        <v>22</v>
      </c>
      <c r="AA56" s="460"/>
      <c r="AB56" s="36" t="str">
        <f t="shared" si="47"/>
        <v/>
      </c>
      <c r="AC56" s="26"/>
      <c r="AD56" s="26"/>
      <c r="AE56" s="26"/>
      <c r="AF56" s="26"/>
      <c r="AG56" s="26"/>
      <c r="AH56" s="57">
        <f t="shared" si="48"/>
        <v>22</v>
      </c>
      <c r="AI56" s="460"/>
      <c r="AJ56" s="36" t="str">
        <f t="shared" si="49"/>
        <v/>
      </c>
      <c r="AK56" s="26"/>
      <c r="AL56" s="26"/>
      <c r="AM56" s="26"/>
      <c r="AN56" s="26"/>
      <c r="AO56" s="26"/>
      <c r="AP56" s="57">
        <f t="shared" si="50"/>
        <v>22</v>
      </c>
      <c r="AQ56" s="460"/>
      <c r="AR56" s="36" t="str">
        <f t="shared" si="51"/>
        <v/>
      </c>
      <c r="AS56" s="26"/>
      <c r="AT56" s="26"/>
      <c r="AU56" s="26"/>
      <c r="AV56" s="26"/>
      <c r="AW56" s="26"/>
      <c r="AX56" s="57">
        <f t="shared" si="52"/>
        <v>22</v>
      </c>
      <c r="AY56" s="460"/>
      <c r="AZ56" s="36" t="str">
        <f t="shared" si="53"/>
        <v/>
      </c>
      <c r="BA56" s="26"/>
      <c r="BB56" s="26"/>
      <c r="BC56" s="26"/>
      <c r="BD56" s="26"/>
      <c r="BE56" s="26"/>
      <c r="BF56" s="57">
        <f t="shared" si="54"/>
        <v>22</v>
      </c>
      <c r="BG56" s="460"/>
      <c r="BH56" s="36" t="str">
        <f t="shared" si="55"/>
        <v/>
      </c>
      <c r="BI56" s="26"/>
      <c r="BJ56" s="26"/>
      <c r="BK56" s="26"/>
      <c r="BL56" s="26"/>
      <c r="BM56" s="26"/>
      <c r="BN56" s="57">
        <f t="shared" si="56"/>
        <v>22</v>
      </c>
      <c r="BO56" s="301"/>
      <c r="BP56" s="36" t="str">
        <f t="shared" si="57"/>
        <v/>
      </c>
      <c r="BQ56" s="26"/>
      <c r="BR56" s="26"/>
      <c r="BS56" s="26"/>
      <c r="BT56" s="26"/>
      <c r="BU56" s="26"/>
      <c r="BV56" s="57">
        <f t="shared" si="58"/>
        <v>22</v>
      </c>
      <c r="BW56" s="301"/>
      <c r="BX56" s="36" t="str">
        <f t="shared" si="59"/>
        <v/>
      </c>
      <c r="BY56" s="26"/>
      <c r="BZ56" s="26"/>
      <c r="CA56" s="26"/>
      <c r="CB56" s="26"/>
      <c r="CC56" s="26"/>
      <c r="CD56" s="57">
        <f t="shared" si="60"/>
        <v>22</v>
      </c>
      <c r="CE56" s="301"/>
      <c r="CF56" s="36" t="str">
        <f t="shared" si="61"/>
        <v/>
      </c>
      <c r="CL56" s="57">
        <f t="shared" si="62"/>
        <v>22</v>
      </c>
      <c r="CM56" s="301"/>
      <c r="CN56" s="36" t="str">
        <f t="shared" si="63"/>
        <v/>
      </c>
      <c r="CT56" s="57">
        <f t="shared" si="64"/>
        <v>22</v>
      </c>
      <c r="CU56" s="301"/>
      <c r="CV56" s="36" t="str">
        <f t="shared" si="65"/>
        <v/>
      </c>
      <c r="DB56" s="57">
        <f t="shared" si="66"/>
        <v>22</v>
      </c>
      <c r="DC56" s="301"/>
      <c r="DD56" s="36" t="str">
        <f t="shared" si="67"/>
        <v/>
      </c>
      <c r="DJ56" s="57">
        <f t="shared" si="68"/>
        <v>22</v>
      </c>
      <c r="DK56" s="301"/>
      <c r="DL56" s="36" t="str">
        <f t="shared" si="69"/>
        <v/>
      </c>
      <c r="DR56" s="57">
        <f t="shared" si="70"/>
        <v>22</v>
      </c>
      <c r="DS56" s="301"/>
      <c r="DT56" s="36" t="str">
        <f t="shared" si="71"/>
        <v/>
      </c>
      <c r="DZ56" s="57">
        <f t="shared" si="72"/>
        <v>22</v>
      </c>
      <c r="EA56" s="301"/>
      <c r="EB56" s="36" t="str">
        <f t="shared" si="73"/>
        <v/>
      </c>
      <c r="EC56" s="26"/>
      <c r="ED56" s="26"/>
      <c r="EE56" s="26"/>
      <c r="EF56" s="26"/>
      <c r="EG56" s="26"/>
      <c r="EH56" s="57">
        <f t="shared" si="74"/>
        <v>22</v>
      </c>
      <c r="EI56" s="301"/>
      <c r="EJ56" s="36" t="str">
        <f t="shared" si="75"/>
        <v/>
      </c>
      <c r="EK56" s="26"/>
      <c r="EL56" s="26"/>
      <c r="EM56" s="26"/>
      <c r="EN56" s="26"/>
      <c r="EO56" s="26"/>
      <c r="EP56" s="57">
        <f t="shared" si="76"/>
        <v>22</v>
      </c>
      <c r="EQ56" s="301"/>
      <c r="ER56" s="36" t="str">
        <f t="shared" si="77"/>
        <v/>
      </c>
      <c r="ES56" s="26"/>
      <c r="ET56" s="26"/>
      <c r="EU56" s="26"/>
      <c r="EV56" s="26"/>
      <c r="EW56" s="26"/>
      <c r="EX56" s="57">
        <f t="shared" si="78"/>
        <v>22</v>
      </c>
      <c r="EY56" s="301"/>
      <c r="EZ56" s="36" t="str">
        <f t="shared" si="79"/>
        <v/>
      </c>
      <c r="FA56" s="26"/>
      <c r="FB56" s="26"/>
      <c r="FC56" s="26"/>
      <c r="FD56" s="26"/>
      <c r="FE56" s="26"/>
    </row>
    <row r="57" spans="1:161" ht="14.5">
      <c r="A57" s="26"/>
      <c r="B57" s="57">
        <f t="shared" si="41"/>
        <v>23</v>
      </c>
      <c r="C57" s="460"/>
      <c r="D57" s="36" t="str">
        <f t="shared" si="40"/>
        <v/>
      </c>
      <c r="E57" s="26"/>
      <c r="F57" s="26"/>
      <c r="G57" s="26"/>
      <c r="H57" s="26"/>
      <c r="I57" s="26"/>
      <c r="J57" s="57">
        <f t="shared" si="42"/>
        <v>23</v>
      </c>
      <c r="K57" s="460"/>
      <c r="L57" s="36" t="str">
        <f t="shared" si="43"/>
        <v/>
      </c>
      <c r="M57" s="26"/>
      <c r="N57" s="26"/>
      <c r="O57" s="26"/>
      <c r="P57" s="26"/>
      <c r="Q57" s="26"/>
      <c r="R57" s="57">
        <f t="shared" si="44"/>
        <v>23</v>
      </c>
      <c r="S57" s="460"/>
      <c r="T57" s="36" t="str">
        <f t="shared" si="45"/>
        <v/>
      </c>
      <c r="U57" s="26"/>
      <c r="V57" s="26"/>
      <c r="W57" s="26"/>
      <c r="X57" s="26"/>
      <c r="Y57" s="26"/>
      <c r="Z57" s="57">
        <f t="shared" si="46"/>
        <v>23</v>
      </c>
      <c r="AA57" s="460"/>
      <c r="AB57" s="36" t="str">
        <f t="shared" si="47"/>
        <v/>
      </c>
      <c r="AC57" s="26"/>
      <c r="AD57" s="26"/>
      <c r="AE57" s="26"/>
      <c r="AF57" s="26"/>
      <c r="AG57" s="26"/>
      <c r="AH57" s="57">
        <f t="shared" si="48"/>
        <v>23</v>
      </c>
      <c r="AI57" s="460"/>
      <c r="AJ57" s="36" t="str">
        <f t="shared" si="49"/>
        <v/>
      </c>
      <c r="AK57" s="26"/>
      <c r="AL57" s="26"/>
      <c r="AM57" s="26"/>
      <c r="AN57" s="26"/>
      <c r="AO57" s="26"/>
      <c r="AP57" s="57">
        <f t="shared" si="50"/>
        <v>23</v>
      </c>
      <c r="AQ57" s="460"/>
      <c r="AR57" s="36" t="str">
        <f t="shared" si="51"/>
        <v/>
      </c>
      <c r="AS57" s="26"/>
      <c r="AT57" s="26"/>
      <c r="AU57" s="26"/>
      <c r="AV57" s="26"/>
      <c r="AW57" s="26"/>
      <c r="AX57" s="57">
        <f t="shared" si="52"/>
        <v>23</v>
      </c>
      <c r="AY57" s="460"/>
      <c r="AZ57" s="36" t="str">
        <f t="shared" si="53"/>
        <v/>
      </c>
      <c r="BA57" s="26"/>
      <c r="BB57" s="26"/>
      <c r="BC57" s="26"/>
      <c r="BD57" s="26"/>
      <c r="BE57" s="26"/>
      <c r="BF57" s="57">
        <f t="shared" si="54"/>
        <v>23</v>
      </c>
      <c r="BG57" s="460"/>
      <c r="BH57" s="36" t="str">
        <f t="shared" si="55"/>
        <v/>
      </c>
      <c r="BI57" s="26"/>
      <c r="BJ57" s="26"/>
      <c r="BK57" s="26"/>
      <c r="BL57" s="26"/>
      <c r="BM57" s="26"/>
      <c r="BN57" s="57">
        <f t="shared" si="56"/>
        <v>23</v>
      </c>
      <c r="BO57" s="301"/>
      <c r="BP57" s="36" t="str">
        <f t="shared" si="57"/>
        <v/>
      </c>
      <c r="BQ57" s="26"/>
      <c r="BR57" s="26"/>
      <c r="BS57" s="26"/>
      <c r="BT57" s="26"/>
      <c r="BU57" s="26"/>
      <c r="BV57" s="57">
        <f t="shared" si="58"/>
        <v>23</v>
      </c>
      <c r="BW57" s="301"/>
      <c r="BX57" s="36" t="str">
        <f t="shared" si="59"/>
        <v/>
      </c>
      <c r="BY57" s="26"/>
      <c r="BZ57" s="26"/>
      <c r="CA57" s="26"/>
      <c r="CB57" s="26"/>
      <c r="CC57" s="26"/>
      <c r="CD57" s="57">
        <f t="shared" si="60"/>
        <v>23</v>
      </c>
      <c r="CE57" s="301"/>
      <c r="CF57" s="36" t="str">
        <f t="shared" si="61"/>
        <v/>
      </c>
      <c r="CL57" s="57">
        <f t="shared" si="62"/>
        <v>23</v>
      </c>
      <c r="CM57" s="301"/>
      <c r="CN57" s="36" t="str">
        <f t="shared" si="63"/>
        <v/>
      </c>
      <c r="CT57" s="57">
        <f t="shared" si="64"/>
        <v>23</v>
      </c>
      <c r="CU57" s="301"/>
      <c r="CV57" s="36" t="str">
        <f t="shared" si="65"/>
        <v/>
      </c>
      <c r="DB57" s="57">
        <f t="shared" si="66"/>
        <v>23</v>
      </c>
      <c r="DC57" s="301"/>
      <c r="DD57" s="36" t="str">
        <f t="shared" si="67"/>
        <v/>
      </c>
      <c r="DJ57" s="57">
        <f t="shared" si="68"/>
        <v>23</v>
      </c>
      <c r="DK57" s="301"/>
      <c r="DL57" s="36" t="str">
        <f t="shared" si="69"/>
        <v/>
      </c>
      <c r="DR57" s="57">
        <f t="shared" si="70"/>
        <v>23</v>
      </c>
      <c r="DS57" s="301"/>
      <c r="DT57" s="36" t="str">
        <f t="shared" si="71"/>
        <v/>
      </c>
      <c r="DZ57" s="57">
        <f t="shared" si="72"/>
        <v>23</v>
      </c>
      <c r="EA57" s="301"/>
      <c r="EB57" s="36" t="str">
        <f t="shared" si="73"/>
        <v/>
      </c>
      <c r="EC57" s="26"/>
      <c r="ED57" s="26"/>
      <c r="EE57" s="26"/>
      <c r="EF57" s="26"/>
      <c r="EG57" s="26"/>
      <c r="EH57" s="57">
        <f t="shared" si="74"/>
        <v>23</v>
      </c>
      <c r="EI57" s="301"/>
      <c r="EJ57" s="36" t="str">
        <f t="shared" si="75"/>
        <v/>
      </c>
      <c r="EK57" s="26"/>
      <c r="EL57" s="26"/>
      <c r="EM57" s="26"/>
      <c r="EN57" s="26"/>
      <c r="EO57" s="26"/>
      <c r="EP57" s="57">
        <f t="shared" si="76"/>
        <v>23</v>
      </c>
      <c r="EQ57" s="301"/>
      <c r="ER57" s="36" t="str">
        <f t="shared" si="77"/>
        <v/>
      </c>
      <c r="ES57" s="26"/>
      <c r="ET57" s="26"/>
      <c r="EU57" s="26"/>
      <c r="EV57" s="26"/>
      <c r="EW57" s="26"/>
      <c r="EX57" s="57">
        <f t="shared" si="78"/>
        <v>23</v>
      </c>
      <c r="EY57" s="301"/>
      <c r="EZ57" s="36" t="str">
        <f t="shared" si="79"/>
        <v/>
      </c>
      <c r="FA57" s="26"/>
      <c r="FB57" s="26"/>
      <c r="FC57" s="26"/>
      <c r="FD57" s="26"/>
      <c r="FE57" s="26"/>
    </row>
    <row r="58" spans="1:161" ht="14.5">
      <c r="A58" s="26"/>
      <c r="B58" s="57">
        <f t="shared" si="41"/>
        <v>24</v>
      </c>
      <c r="C58" s="460"/>
      <c r="D58" s="36" t="str">
        <f t="shared" si="40"/>
        <v/>
      </c>
      <c r="E58" s="26"/>
      <c r="F58" s="26"/>
      <c r="G58" s="26"/>
      <c r="H58" s="26"/>
      <c r="I58" s="26"/>
      <c r="J58" s="57">
        <f t="shared" si="42"/>
        <v>24</v>
      </c>
      <c r="K58" s="460"/>
      <c r="L58" s="36" t="str">
        <f t="shared" si="43"/>
        <v/>
      </c>
      <c r="M58" s="26"/>
      <c r="N58" s="26"/>
      <c r="O58" s="26"/>
      <c r="P58" s="26"/>
      <c r="Q58" s="26"/>
      <c r="R58" s="57">
        <f t="shared" si="44"/>
        <v>24</v>
      </c>
      <c r="S58" s="460"/>
      <c r="T58" s="36" t="str">
        <f t="shared" si="45"/>
        <v/>
      </c>
      <c r="U58" s="26"/>
      <c r="V58" s="26"/>
      <c r="W58" s="26"/>
      <c r="X58" s="26"/>
      <c r="Y58" s="26"/>
      <c r="Z58" s="57">
        <f t="shared" si="46"/>
        <v>24</v>
      </c>
      <c r="AA58" s="460"/>
      <c r="AB58" s="36" t="str">
        <f t="shared" si="47"/>
        <v/>
      </c>
      <c r="AC58" s="26"/>
      <c r="AD58" s="26"/>
      <c r="AE58" s="26"/>
      <c r="AF58" s="26"/>
      <c r="AG58" s="26"/>
      <c r="AH58" s="57">
        <f t="shared" si="48"/>
        <v>24</v>
      </c>
      <c r="AI58" s="460"/>
      <c r="AJ58" s="36" t="str">
        <f t="shared" si="49"/>
        <v/>
      </c>
      <c r="AK58" s="26"/>
      <c r="AL58" s="26"/>
      <c r="AM58" s="26"/>
      <c r="AN58" s="26"/>
      <c r="AO58" s="26"/>
      <c r="AP58" s="57">
        <f t="shared" si="50"/>
        <v>24</v>
      </c>
      <c r="AQ58" s="460"/>
      <c r="AR58" s="36" t="str">
        <f t="shared" si="51"/>
        <v/>
      </c>
      <c r="AS58" s="26"/>
      <c r="AT58" s="26"/>
      <c r="AU58" s="26"/>
      <c r="AV58" s="26"/>
      <c r="AW58" s="26"/>
      <c r="AX58" s="57">
        <f t="shared" si="52"/>
        <v>24</v>
      </c>
      <c r="AY58" s="460"/>
      <c r="AZ58" s="36" t="str">
        <f t="shared" si="53"/>
        <v/>
      </c>
      <c r="BA58" s="26"/>
      <c r="BB58" s="26"/>
      <c r="BC58" s="26"/>
      <c r="BD58" s="26"/>
      <c r="BE58" s="26"/>
      <c r="BF58" s="57">
        <f t="shared" si="54"/>
        <v>24</v>
      </c>
      <c r="BG58" s="460"/>
      <c r="BH58" s="36" t="str">
        <f t="shared" si="55"/>
        <v/>
      </c>
      <c r="BI58" s="26"/>
      <c r="BJ58" s="26"/>
      <c r="BK58" s="26"/>
      <c r="BL58" s="26"/>
      <c r="BM58" s="26"/>
      <c r="BN58" s="57">
        <f t="shared" si="56"/>
        <v>24</v>
      </c>
      <c r="BO58" s="301"/>
      <c r="BP58" s="36" t="str">
        <f t="shared" si="57"/>
        <v/>
      </c>
      <c r="BQ58" s="26"/>
      <c r="BR58" s="26"/>
      <c r="BS58" s="26"/>
      <c r="BT58" s="26"/>
      <c r="BU58" s="26"/>
      <c r="BV58" s="57">
        <f t="shared" si="58"/>
        <v>24</v>
      </c>
      <c r="BW58" s="301"/>
      <c r="BX58" s="36" t="str">
        <f t="shared" si="59"/>
        <v/>
      </c>
      <c r="BY58" s="26"/>
      <c r="BZ58" s="26"/>
      <c r="CA58" s="26"/>
      <c r="CB58" s="26"/>
      <c r="CC58" s="26"/>
      <c r="CD58" s="57">
        <f t="shared" si="60"/>
        <v>24</v>
      </c>
      <c r="CE58" s="301"/>
      <c r="CF58" s="36" t="str">
        <f t="shared" si="61"/>
        <v/>
      </c>
      <c r="CL58" s="57">
        <f t="shared" si="62"/>
        <v>24</v>
      </c>
      <c r="CM58" s="301"/>
      <c r="CN58" s="36" t="str">
        <f t="shared" si="63"/>
        <v/>
      </c>
      <c r="CT58" s="57">
        <f t="shared" si="64"/>
        <v>24</v>
      </c>
      <c r="CU58" s="301"/>
      <c r="CV58" s="36" t="str">
        <f t="shared" si="65"/>
        <v/>
      </c>
      <c r="DB58" s="57">
        <f t="shared" si="66"/>
        <v>24</v>
      </c>
      <c r="DC58" s="301"/>
      <c r="DD58" s="36" t="str">
        <f t="shared" si="67"/>
        <v/>
      </c>
      <c r="DJ58" s="57">
        <f t="shared" si="68"/>
        <v>24</v>
      </c>
      <c r="DK58" s="301"/>
      <c r="DL58" s="36" t="str">
        <f t="shared" si="69"/>
        <v/>
      </c>
      <c r="DR58" s="57">
        <f t="shared" si="70"/>
        <v>24</v>
      </c>
      <c r="DS58" s="301"/>
      <c r="DT58" s="36" t="str">
        <f t="shared" si="71"/>
        <v/>
      </c>
      <c r="DZ58" s="57">
        <f t="shared" si="72"/>
        <v>24</v>
      </c>
      <c r="EA58" s="301"/>
      <c r="EB58" s="36" t="str">
        <f t="shared" si="73"/>
        <v/>
      </c>
      <c r="EC58" s="26"/>
      <c r="ED58" s="26"/>
      <c r="EE58" s="26"/>
      <c r="EF58" s="26"/>
      <c r="EG58" s="26"/>
      <c r="EH58" s="57">
        <f t="shared" si="74"/>
        <v>24</v>
      </c>
      <c r="EI58" s="301"/>
      <c r="EJ58" s="36" t="str">
        <f t="shared" si="75"/>
        <v/>
      </c>
      <c r="EK58" s="26"/>
      <c r="EL58" s="26"/>
      <c r="EM58" s="26"/>
      <c r="EN58" s="26"/>
      <c r="EO58" s="26"/>
      <c r="EP58" s="57">
        <f t="shared" si="76"/>
        <v>24</v>
      </c>
      <c r="EQ58" s="301"/>
      <c r="ER58" s="36" t="str">
        <f t="shared" si="77"/>
        <v/>
      </c>
      <c r="ES58" s="26"/>
      <c r="ET58" s="26"/>
      <c r="EU58" s="26"/>
      <c r="EV58" s="26"/>
      <c r="EW58" s="26"/>
      <c r="EX58" s="57">
        <f t="shared" si="78"/>
        <v>24</v>
      </c>
      <c r="EY58" s="301"/>
      <c r="EZ58" s="36" t="str">
        <f t="shared" si="79"/>
        <v/>
      </c>
      <c r="FA58" s="26"/>
      <c r="FB58" s="26"/>
      <c r="FC58" s="26"/>
      <c r="FD58" s="26"/>
      <c r="FE58" s="26"/>
    </row>
    <row r="59" spans="1:161" ht="14.5">
      <c r="A59" s="26"/>
      <c r="B59" s="57">
        <f t="shared" si="41"/>
        <v>25</v>
      </c>
      <c r="C59" s="460"/>
      <c r="D59" s="36" t="str">
        <f t="shared" si="40"/>
        <v/>
      </c>
      <c r="E59" s="26"/>
      <c r="F59" s="26"/>
      <c r="G59" s="26"/>
      <c r="H59" s="26"/>
      <c r="I59" s="26"/>
      <c r="J59" s="57">
        <f t="shared" si="42"/>
        <v>25</v>
      </c>
      <c r="K59" s="460"/>
      <c r="L59" s="36" t="str">
        <f t="shared" si="43"/>
        <v/>
      </c>
      <c r="M59" s="26"/>
      <c r="N59" s="26"/>
      <c r="O59" s="26"/>
      <c r="P59" s="26"/>
      <c r="Q59" s="26"/>
      <c r="R59" s="57">
        <f t="shared" si="44"/>
        <v>25</v>
      </c>
      <c r="S59" s="460"/>
      <c r="T59" s="36" t="str">
        <f t="shared" si="45"/>
        <v/>
      </c>
      <c r="U59" s="26"/>
      <c r="V59" s="26"/>
      <c r="W59" s="26"/>
      <c r="X59" s="26"/>
      <c r="Y59" s="26"/>
      <c r="Z59" s="57">
        <f t="shared" si="46"/>
        <v>25</v>
      </c>
      <c r="AA59" s="460"/>
      <c r="AB59" s="36" t="str">
        <f t="shared" si="47"/>
        <v/>
      </c>
      <c r="AC59" s="26"/>
      <c r="AD59" s="26"/>
      <c r="AE59" s="26"/>
      <c r="AF59" s="26"/>
      <c r="AG59" s="26"/>
      <c r="AH59" s="57">
        <f t="shared" si="48"/>
        <v>25</v>
      </c>
      <c r="AI59" s="460"/>
      <c r="AJ59" s="36" t="str">
        <f t="shared" si="49"/>
        <v/>
      </c>
      <c r="AK59" s="26"/>
      <c r="AL59" s="26"/>
      <c r="AM59" s="26"/>
      <c r="AN59" s="26"/>
      <c r="AO59" s="26"/>
      <c r="AP59" s="57">
        <f t="shared" si="50"/>
        <v>25</v>
      </c>
      <c r="AQ59" s="460"/>
      <c r="AR59" s="36" t="str">
        <f t="shared" si="51"/>
        <v/>
      </c>
      <c r="AS59" s="26"/>
      <c r="AT59" s="26"/>
      <c r="AU59" s="26"/>
      <c r="AV59" s="26"/>
      <c r="AW59" s="26"/>
      <c r="AX59" s="57">
        <f t="shared" si="52"/>
        <v>25</v>
      </c>
      <c r="AY59" s="460"/>
      <c r="AZ59" s="36" t="str">
        <f t="shared" si="53"/>
        <v/>
      </c>
      <c r="BA59" s="26"/>
      <c r="BB59" s="26"/>
      <c r="BC59" s="26"/>
      <c r="BD59" s="26"/>
      <c r="BE59" s="26"/>
      <c r="BF59" s="57">
        <f t="shared" si="54"/>
        <v>25</v>
      </c>
      <c r="BG59" s="460"/>
      <c r="BH59" s="36" t="str">
        <f t="shared" si="55"/>
        <v/>
      </c>
      <c r="BI59" s="26"/>
      <c r="BJ59" s="26"/>
      <c r="BK59" s="26"/>
      <c r="BL59" s="26"/>
      <c r="BM59" s="26"/>
      <c r="BN59" s="57">
        <f t="shared" si="56"/>
        <v>25</v>
      </c>
      <c r="BO59" s="301"/>
      <c r="BP59" s="36" t="str">
        <f t="shared" si="57"/>
        <v/>
      </c>
      <c r="BQ59" s="26"/>
      <c r="BR59" s="26"/>
      <c r="BS59" s="26"/>
      <c r="BT59" s="26"/>
      <c r="BU59" s="26"/>
      <c r="BV59" s="57">
        <f t="shared" si="58"/>
        <v>25</v>
      </c>
      <c r="BW59" s="301"/>
      <c r="BX59" s="36" t="str">
        <f t="shared" si="59"/>
        <v/>
      </c>
      <c r="BY59" s="26"/>
      <c r="BZ59" s="26"/>
      <c r="CA59" s="26"/>
      <c r="CB59" s="26"/>
      <c r="CC59" s="26"/>
      <c r="CD59" s="57">
        <f t="shared" si="60"/>
        <v>25</v>
      </c>
      <c r="CE59" s="301"/>
      <c r="CF59" s="36" t="str">
        <f t="shared" si="61"/>
        <v/>
      </c>
      <c r="CL59" s="57">
        <f t="shared" si="62"/>
        <v>25</v>
      </c>
      <c r="CM59" s="301"/>
      <c r="CN59" s="36" t="str">
        <f t="shared" si="63"/>
        <v/>
      </c>
      <c r="CT59" s="57">
        <f t="shared" si="64"/>
        <v>25</v>
      </c>
      <c r="CU59" s="301"/>
      <c r="CV59" s="36" t="str">
        <f t="shared" si="65"/>
        <v/>
      </c>
      <c r="DB59" s="57">
        <f t="shared" si="66"/>
        <v>25</v>
      </c>
      <c r="DC59" s="301"/>
      <c r="DD59" s="36" t="str">
        <f t="shared" si="67"/>
        <v/>
      </c>
      <c r="DJ59" s="57">
        <f t="shared" si="68"/>
        <v>25</v>
      </c>
      <c r="DK59" s="301"/>
      <c r="DL59" s="36" t="str">
        <f t="shared" si="69"/>
        <v/>
      </c>
      <c r="DR59" s="57">
        <f t="shared" si="70"/>
        <v>25</v>
      </c>
      <c r="DS59" s="301"/>
      <c r="DT59" s="36" t="str">
        <f t="shared" si="71"/>
        <v/>
      </c>
      <c r="DZ59" s="57">
        <f t="shared" si="72"/>
        <v>25</v>
      </c>
      <c r="EA59" s="301"/>
      <c r="EB59" s="36" t="str">
        <f t="shared" si="73"/>
        <v/>
      </c>
      <c r="EC59" s="26"/>
      <c r="ED59" s="26"/>
      <c r="EE59" s="26"/>
      <c r="EF59" s="26"/>
      <c r="EG59" s="26"/>
      <c r="EH59" s="57">
        <f t="shared" si="74"/>
        <v>25</v>
      </c>
      <c r="EI59" s="301"/>
      <c r="EJ59" s="36" t="str">
        <f t="shared" si="75"/>
        <v/>
      </c>
      <c r="EK59" s="26"/>
      <c r="EL59" s="26"/>
      <c r="EM59" s="26"/>
      <c r="EN59" s="26"/>
      <c r="EO59" s="26"/>
      <c r="EP59" s="57">
        <f t="shared" si="76"/>
        <v>25</v>
      </c>
      <c r="EQ59" s="301"/>
      <c r="ER59" s="36" t="str">
        <f t="shared" si="77"/>
        <v/>
      </c>
      <c r="ES59" s="26"/>
      <c r="ET59" s="26"/>
      <c r="EU59" s="26"/>
      <c r="EV59" s="26"/>
      <c r="EW59" s="26"/>
      <c r="EX59" s="57">
        <f t="shared" si="78"/>
        <v>25</v>
      </c>
      <c r="EY59" s="301"/>
      <c r="EZ59" s="36" t="str">
        <f t="shared" si="79"/>
        <v/>
      </c>
      <c r="FA59" s="26"/>
      <c r="FB59" s="26"/>
      <c r="FC59" s="26"/>
      <c r="FD59" s="26"/>
      <c r="FE59" s="26"/>
    </row>
    <row r="60" spans="1:161" ht="14.5">
      <c r="A60" s="26"/>
      <c r="B60" s="57">
        <f t="shared" si="41"/>
        <v>26</v>
      </c>
      <c r="C60" s="460"/>
      <c r="D60" s="36" t="str">
        <f t="shared" si="40"/>
        <v/>
      </c>
      <c r="E60" s="26"/>
      <c r="F60" s="26"/>
      <c r="G60" s="26"/>
      <c r="H60" s="26"/>
      <c r="I60" s="26"/>
      <c r="J60" s="57">
        <f t="shared" si="42"/>
        <v>26</v>
      </c>
      <c r="K60" s="460"/>
      <c r="L60" s="36" t="str">
        <f t="shared" si="43"/>
        <v/>
      </c>
      <c r="M60" s="26"/>
      <c r="N60" s="26"/>
      <c r="O60" s="26"/>
      <c r="P60" s="26"/>
      <c r="Q60" s="26"/>
      <c r="R60" s="57">
        <f t="shared" si="44"/>
        <v>26</v>
      </c>
      <c r="S60" s="460"/>
      <c r="T60" s="36" t="str">
        <f t="shared" si="45"/>
        <v/>
      </c>
      <c r="U60" s="26"/>
      <c r="V60" s="26"/>
      <c r="W60" s="26"/>
      <c r="X60" s="26"/>
      <c r="Y60" s="26"/>
      <c r="Z60" s="57">
        <f t="shared" si="46"/>
        <v>26</v>
      </c>
      <c r="AA60" s="460"/>
      <c r="AB60" s="36" t="str">
        <f t="shared" si="47"/>
        <v/>
      </c>
      <c r="AC60" s="26"/>
      <c r="AD60" s="26"/>
      <c r="AE60" s="26"/>
      <c r="AF60" s="26"/>
      <c r="AG60" s="26"/>
      <c r="AH60" s="57">
        <f t="shared" si="48"/>
        <v>26</v>
      </c>
      <c r="AI60" s="460"/>
      <c r="AJ60" s="36" t="str">
        <f t="shared" si="49"/>
        <v/>
      </c>
      <c r="AK60" s="26"/>
      <c r="AL60" s="26"/>
      <c r="AM60" s="26"/>
      <c r="AN60" s="26"/>
      <c r="AO60" s="26"/>
      <c r="AP60" s="57">
        <f t="shared" si="50"/>
        <v>26</v>
      </c>
      <c r="AQ60" s="460"/>
      <c r="AR60" s="36" t="str">
        <f t="shared" si="51"/>
        <v/>
      </c>
      <c r="AS60" s="26"/>
      <c r="AT60" s="26"/>
      <c r="AU60" s="26"/>
      <c r="AV60" s="26"/>
      <c r="AW60" s="26"/>
      <c r="AX60" s="57">
        <f t="shared" si="52"/>
        <v>26</v>
      </c>
      <c r="AY60" s="460"/>
      <c r="AZ60" s="36" t="str">
        <f t="shared" si="53"/>
        <v/>
      </c>
      <c r="BA60" s="26"/>
      <c r="BB60" s="26"/>
      <c r="BC60" s="26"/>
      <c r="BD60" s="26"/>
      <c r="BE60" s="26"/>
      <c r="BF60" s="57">
        <f t="shared" si="54"/>
        <v>26</v>
      </c>
      <c r="BG60" s="460"/>
      <c r="BH60" s="36" t="str">
        <f t="shared" si="55"/>
        <v/>
      </c>
      <c r="BI60" s="26"/>
      <c r="BJ60" s="26"/>
      <c r="BK60" s="26"/>
      <c r="BL60" s="26"/>
      <c r="BM60" s="26"/>
      <c r="BN60" s="57">
        <f t="shared" si="56"/>
        <v>26</v>
      </c>
      <c r="BO60" s="301"/>
      <c r="BP60" s="36" t="str">
        <f t="shared" si="57"/>
        <v/>
      </c>
      <c r="BQ60" s="26"/>
      <c r="BR60" s="26"/>
      <c r="BS60" s="26"/>
      <c r="BT60" s="26"/>
      <c r="BU60" s="26"/>
      <c r="BV60" s="57">
        <f t="shared" si="58"/>
        <v>26</v>
      </c>
      <c r="BW60" s="301"/>
      <c r="BX60" s="36" t="str">
        <f t="shared" si="59"/>
        <v/>
      </c>
      <c r="BY60" s="26"/>
      <c r="BZ60" s="26"/>
      <c r="CA60" s="26"/>
      <c r="CB60" s="26"/>
      <c r="CC60" s="26"/>
      <c r="CD60" s="57">
        <f t="shared" si="60"/>
        <v>26</v>
      </c>
      <c r="CE60" s="301"/>
      <c r="CF60" s="36" t="str">
        <f t="shared" si="61"/>
        <v/>
      </c>
      <c r="CL60" s="57">
        <f t="shared" si="62"/>
        <v>26</v>
      </c>
      <c r="CM60" s="301"/>
      <c r="CN60" s="36" t="str">
        <f t="shared" si="63"/>
        <v/>
      </c>
      <c r="CT60" s="57">
        <f t="shared" si="64"/>
        <v>26</v>
      </c>
      <c r="CU60" s="301"/>
      <c r="CV60" s="36" t="str">
        <f t="shared" si="65"/>
        <v/>
      </c>
      <c r="DB60" s="57">
        <f t="shared" si="66"/>
        <v>26</v>
      </c>
      <c r="DC60" s="301"/>
      <c r="DD60" s="36" t="str">
        <f t="shared" si="67"/>
        <v/>
      </c>
      <c r="DJ60" s="57">
        <f t="shared" si="68"/>
        <v>26</v>
      </c>
      <c r="DK60" s="301"/>
      <c r="DL60" s="36" t="str">
        <f t="shared" si="69"/>
        <v/>
      </c>
      <c r="DR60" s="57">
        <f t="shared" si="70"/>
        <v>26</v>
      </c>
      <c r="DS60" s="301"/>
      <c r="DT60" s="36" t="str">
        <f t="shared" si="71"/>
        <v/>
      </c>
      <c r="DZ60" s="57">
        <f t="shared" si="72"/>
        <v>26</v>
      </c>
      <c r="EA60" s="301"/>
      <c r="EB60" s="36" t="str">
        <f t="shared" si="73"/>
        <v/>
      </c>
      <c r="EC60" s="26"/>
      <c r="ED60" s="26"/>
      <c r="EE60" s="26"/>
      <c r="EF60" s="26"/>
      <c r="EG60" s="26"/>
      <c r="EH60" s="57">
        <f t="shared" si="74"/>
        <v>26</v>
      </c>
      <c r="EI60" s="301"/>
      <c r="EJ60" s="36" t="str">
        <f t="shared" si="75"/>
        <v/>
      </c>
      <c r="EK60" s="26"/>
      <c r="EL60" s="26"/>
      <c r="EM60" s="26"/>
      <c r="EN60" s="26"/>
      <c r="EO60" s="26"/>
      <c r="EP60" s="57">
        <f t="shared" si="76"/>
        <v>26</v>
      </c>
      <c r="EQ60" s="301"/>
      <c r="ER60" s="36" t="str">
        <f t="shared" si="77"/>
        <v/>
      </c>
      <c r="ES60" s="26"/>
      <c r="ET60" s="26"/>
      <c r="EU60" s="26"/>
      <c r="EV60" s="26"/>
      <c r="EW60" s="26"/>
      <c r="EX60" s="57">
        <f t="shared" si="78"/>
        <v>26</v>
      </c>
      <c r="EY60" s="301"/>
      <c r="EZ60" s="36" t="str">
        <f t="shared" si="79"/>
        <v/>
      </c>
      <c r="FA60" s="26"/>
      <c r="FB60" s="26"/>
      <c r="FC60" s="26"/>
      <c r="FD60" s="26"/>
      <c r="FE60" s="26"/>
    </row>
    <row r="61" spans="1:161" ht="14.5">
      <c r="A61" s="26"/>
      <c r="B61" s="57">
        <f t="shared" si="41"/>
        <v>27</v>
      </c>
      <c r="C61" s="460"/>
      <c r="D61" s="36" t="str">
        <f t="shared" si="40"/>
        <v/>
      </c>
      <c r="E61" s="26"/>
      <c r="F61" s="26"/>
      <c r="G61" s="26"/>
      <c r="H61" s="26"/>
      <c r="I61" s="26"/>
      <c r="J61" s="57">
        <f t="shared" si="42"/>
        <v>27</v>
      </c>
      <c r="K61" s="460"/>
      <c r="L61" s="36" t="str">
        <f t="shared" si="43"/>
        <v/>
      </c>
      <c r="M61" s="26"/>
      <c r="N61" s="26"/>
      <c r="O61" s="26"/>
      <c r="P61" s="26"/>
      <c r="Q61" s="26"/>
      <c r="R61" s="57">
        <f t="shared" si="44"/>
        <v>27</v>
      </c>
      <c r="S61" s="460"/>
      <c r="T61" s="36" t="str">
        <f t="shared" si="45"/>
        <v/>
      </c>
      <c r="U61" s="26"/>
      <c r="V61" s="26"/>
      <c r="W61" s="26"/>
      <c r="X61" s="26"/>
      <c r="Y61" s="26"/>
      <c r="Z61" s="57">
        <f t="shared" si="46"/>
        <v>27</v>
      </c>
      <c r="AA61" s="460"/>
      <c r="AB61" s="36" t="str">
        <f t="shared" si="47"/>
        <v/>
      </c>
      <c r="AC61" s="26"/>
      <c r="AD61" s="26"/>
      <c r="AE61" s="26"/>
      <c r="AF61" s="26"/>
      <c r="AG61" s="26"/>
      <c r="AH61" s="57">
        <f t="shared" si="48"/>
        <v>27</v>
      </c>
      <c r="AI61" s="460"/>
      <c r="AJ61" s="36" t="str">
        <f t="shared" si="49"/>
        <v/>
      </c>
      <c r="AK61" s="26"/>
      <c r="AL61" s="26"/>
      <c r="AM61" s="26"/>
      <c r="AN61" s="26"/>
      <c r="AO61" s="26"/>
      <c r="AP61" s="57">
        <f t="shared" si="50"/>
        <v>27</v>
      </c>
      <c r="AQ61" s="460"/>
      <c r="AR61" s="36" t="str">
        <f t="shared" si="51"/>
        <v/>
      </c>
      <c r="AS61" s="26"/>
      <c r="AT61" s="26"/>
      <c r="AU61" s="26"/>
      <c r="AV61" s="26"/>
      <c r="AW61" s="26"/>
      <c r="AX61" s="57">
        <f t="shared" si="52"/>
        <v>27</v>
      </c>
      <c r="AY61" s="460"/>
      <c r="AZ61" s="36" t="str">
        <f t="shared" si="53"/>
        <v/>
      </c>
      <c r="BA61" s="26"/>
      <c r="BB61" s="26"/>
      <c r="BC61" s="26"/>
      <c r="BD61" s="26"/>
      <c r="BE61" s="26"/>
      <c r="BF61" s="57">
        <f t="shared" si="54"/>
        <v>27</v>
      </c>
      <c r="BG61" s="460"/>
      <c r="BH61" s="36" t="str">
        <f t="shared" si="55"/>
        <v/>
      </c>
      <c r="BI61" s="26"/>
      <c r="BJ61" s="26"/>
      <c r="BK61" s="26"/>
      <c r="BL61" s="26"/>
      <c r="BM61" s="26"/>
      <c r="BN61" s="57">
        <f t="shared" si="56"/>
        <v>27</v>
      </c>
      <c r="BO61" s="301"/>
      <c r="BP61" s="36" t="str">
        <f t="shared" si="57"/>
        <v/>
      </c>
      <c r="BQ61" s="26"/>
      <c r="BR61" s="26"/>
      <c r="BS61" s="26"/>
      <c r="BT61" s="26"/>
      <c r="BU61" s="26"/>
      <c r="BV61" s="57">
        <f t="shared" si="58"/>
        <v>27</v>
      </c>
      <c r="BW61" s="301"/>
      <c r="BX61" s="36" t="str">
        <f t="shared" si="59"/>
        <v/>
      </c>
      <c r="BY61" s="26"/>
      <c r="BZ61" s="26"/>
      <c r="CA61" s="26"/>
      <c r="CB61" s="26"/>
      <c r="CC61" s="26"/>
      <c r="CD61" s="57">
        <f t="shared" si="60"/>
        <v>27</v>
      </c>
      <c r="CE61" s="301"/>
      <c r="CF61" s="36" t="str">
        <f t="shared" si="61"/>
        <v/>
      </c>
      <c r="CL61" s="57">
        <f t="shared" si="62"/>
        <v>27</v>
      </c>
      <c r="CM61" s="301"/>
      <c r="CN61" s="36" t="str">
        <f t="shared" si="63"/>
        <v/>
      </c>
      <c r="CT61" s="57">
        <f t="shared" si="64"/>
        <v>27</v>
      </c>
      <c r="CU61" s="301"/>
      <c r="CV61" s="36" t="str">
        <f t="shared" si="65"/>
        <v/>
      </c>
      <c r="DB61" s="57">
        <f t="shared" si="66"/>
        <v>27</v>
      </c>
      <c r="DC61" s="301"/>
      <c r="DD61" s="36" t="str">
        <f t="shared" si="67"/>
        <v/>
      </c>
      <c r="DJ61" s="57">
        <f t="shared" si="68"/>
        <v>27</v>
      </c>
      <c r="DK61" s="301"/>
      <c r="DL61" s="36" t="str">
        <f t="shared" si="69"/>
        <v/>
      </c>
      <c r="DR61" s="57">
        <f t="shared" si="70"/>
        <v>27</v>
      </c>
      <c r="DS61" s="301"/>
      <c r="DT61" s="36" t="str">
        <f t="shared" si="71"/>
        <v/>
      </c>
      <c r="DZ61" s="57">
        <f t="shared" si="72"/>
        <v>27</v>
      </c>
      <c r="EA61" s="301"/>
      <c r="EB61" s="36" t="str">
        <f t="shared" si="73"/>
        <v/>
      </c>
      <c r="EC61" s="26"/>
      <c r="ED61" s="26"/>
      <c r="EE61" s="26"/>
      <c r="EF61" s="26"/>
      <c r="EG61" s="26"/>
      <c r="EH61" s="57">
        <f t="shared" si="74"/>
        <v>27</v>
      </c>
      <c r="EI61" s="301"/>
      <c r="EJ61" s="36" t="str">
        <f t="shared" si="75"/>
        <v/>
      </c>
      <c r="EK61" s="26"/>
      <c r="EL61" s="26"/>
      <c r="EM61" s="26"/>
      <c r="EN61" s="26"/>
      <c r="EO61" s="26"/>
      <c r="EP61" s="57">
        <f t="shared" si="76"/>
        <v>27</v>
      </c>
      <c r="EQ61" s="301"/>
      <c r="ER61" s="36" t="str">
        <f t="shared" si="77"/>
        <v/>
      </c>
      <c r="ES61" s="26"/>
      <c r="ET61" s="26"/>
      <c r="EU61" s="26"/>
      <c r="EV61" s="26"/>
      <c r="EW61" s="26"/>
      <c r="EX61" s="57">
        <f t="shared" si="78"/>
        <v>27</v>
      </c>
      <c r="EY61" s="301"/>
      <c r="EZ61" s="36" t="str">
        <f t="shared" si="79"/>
        <v/>
      </c>
      <c r="FA61" s="26"/>
      <c r="FB61" s="26"/>
      <c r="FC61" s="26"/>
      <c r="FD61" s="26"/>
      <c r="FE61" s="26"/>
    </row>
    <row r="62" spans="1:161" ht="14.5">
      <c r="A62" s="26"/>
      <c r="B62" s="57">
        <f t="shared" si="41"/>
        <v>28</v>
      </c>
      <c r="C62" s="460"/>
      <c r="D62" s="36" t="str">
        <f t="shared" si="40"/>
        <v/>
      </c>
      <c r="E62" s="26"/>
      <c r="F62" s="26"/>
      <c r="G62" s="26"/>
      <c r="H62" s="26"/>
      <c r="I62" s="26"/>
      <c r="J62" s="57">
        <f t="shared" si="42"/>
        <v>28</v>
      </c>
      <c r="K62" s="460"/>
      <c r="L62" s="36" t="str">
        <f t="shared" si="43"/>
        <v/>
      </c>
      <c r="M62" s="26"/>
      <c r="N62" s="26"/>
      <c r="O62" s="26"/>
      <c r="P62" s="26"/>
      <c r="Q62" s="26"/>
      <c r="R62" s="57">
        <f t="shared" si="44"/>
        <v>28</v>
      </c>
      <c r="S62" s="460"/>
      <c r="T62" s="36" t="str">
        <f t="shared" si="45"/>
        <v/>
      </c>
      <c r="U62" s="26"/>
      <c r="V62" s="26"/>
      <c r="W62" s="26"/>
      <c r="X62" s="26"/>
      <c r="Y62" s="26"/>
      <c r="Z62" s="57">
        <f t="shared" si="46"/>
        <v>28</v>
      </c>
      <c r="AA62" s="460"/>
      <c r="AB62" s="36" t="str">
        <f t="shared" si="47"/>
        <v/>
      </c>
      <c r="AC62" s="26"/>
      <c r="AD62" s="26"/>
      <c r="AE62" s="26"/>
      <c r="AF62" s="26"/>
      <c r="AG62" s="26"/>
      <c r="AH62" s="57">
        <f t="shared" si="48"/>
        <v>28</v>
      </c>
      <c r="AI62" s="460"/>
      <c r="AJ62" s="36" t="str">
        <f t="shared" si="49"/>
        <v/>
      </c>
      <c r="AK62" s="26"/>
      <c r="AL62" s="26"/>
      <c r="AM62" s="26"/>
      <c r="AN62" s="26"/>
      <c r="AO62" s="26"/>
      <c r="AP62" s="57">
        <f t="shared" si="50"/>
        <v>28</v>
      </c>
      <c r="AQ62" s="460"/>
      <c r="AR62" s="36" t="str">
        <f t="shared" si="51"/>
        <v/>
      </c>
      <c r="AS62" s="26"/>
      <c r="AT62" s="26"/>
      <c r="AU62" s="26"/>
      <c r="AV62" s="26"/>
      <c r="AW62" s="26"/>
      <c r="AX62" s="57">
        <f t="shared" si="52"/>
        <v>28</v>
      </c>
      <c r="AY62" s="460"/>
      <c r="AZ62" s="36" t="str">
        <f t="shared" si="53"/>
        <v/>
      </c>
      <c r="BA62" s="26"/>
      <c r="BB62" s="26"/>
      <c r="BC62" s="26"/>
      <c r="BD62" s="26"/>
      <c r="BE62" s="26"/>
      <c r="BF62" s="57">
        <f t="shared" si="54"/>
        <v>28</v>
      </c>
      <c r="BG62" s="460"/>
      <c r="BH62" s="36" t="str">
        <f t="shared" si="55"/>
        <v/>
      </c>
      <c r="BI62" s="26"/>
      <c r="BJ62" s="26"/>
      <c r="BK62" s="26"/>
      <c r="BL62" s="26"/>
      <c r="BM62" s="26"/>
      <c r="BN62" s="57">
        <f t="shared" si="56"/>
        <v>28</v>
      </c>
      <c r="BO62" s="301"/>
      <c r="BP62" s="36" t="str">
        <f t="shared" si="57"/>
        <v/>
      </c>
      <c r="BQ62" s="26"/>
      <c r="BR62" s="26"/>
      <c r="BS62" s="26"/>
      <c r="BT62" s="26"/>
      <c r="BU62" s="26"/>
      <c r="BV62" s="57">
        <f t="shared" si="58"/>
        <v>28</v>
      </c>
      <c r="BW62" s="301"/>
      <c r="BX62" s="36" t="str">
        <f t="shared" si="59"/>
        <v/>
      </c>
      <c r="BY62" s="26"/>
      <c r="BZ62" s="26"/>
      <c r="CA62" s="26"/>
      <c r="CB62" s="26"/>
      <c r="CC62" s="26"/>
      <c r="CD62" s="57">
        <f t="shared" si="60"/>
        <v>28</v>
      </c>
      <c r="CE62" s="301"/>
      <c r="CF62" s="36" t="str">
        <f t="shared" si="61"/>
        <v/>
      </c>
      <c r="CL62" s="57">
        <f t="shared" si="62"/>
        <v>28</v>
      </c>
      <c r="CM62" s="301"/>
      <c r="CN62" s="36" t="str">
        <f t="shared" si="63"/>
        <v/>
      </c>
      <c r="CT62" s="57">
        <f t="shared" si="64"/>
        <v>28</v>
      </c>
      <c r="CU62" s="301"/>
      <c r="CV62" s="36" t="str">
        <f t="shared" si="65"/>
        <v/>
      </c>
      <c r="DB62" s="57">
        <f t="shared" si="66"/>
        <v>28</v>
      </c>
      <c r="DC62" s="301"/>
      <c r="DD62" s="36" t="str">
        <f t="shared" si="67"/>
        <v/>
      </c>
      <c r="DJ62" s="57">
        <f t="shared" si="68"/>
        <v>28</v>
      </c>
      <c r="DK62" s="301"/>
      <c r="DL62" s="36" t="str">
        <f t="shared" si="69"/>
        <v/>
      </c>
      <c r="DR62" s="57">
        <f t="shared" si="70"/>
        <v>28</v>
      </c>
      <c r="DS62" s="301"/>
      <c r="DT62" s="36" t="str">
        <f t="shared" si="71"/>
        <v/>
      </c>
      <c r="DZ62" s="57">
        <f t="shared" si="72"/>
        <v>28</v>
      </c>
      <c r="EA62" s="301"/>
      <c r="EB62" s="36" t="str">
        <f t="shared" si="73"/>
        <v/>
      </c>
      <c r="EC62" s="26"/>
      <c r="ED62" s="26"/>
      <c r="EE62" s="26"/>
      <c r="EF62" s="26"/>
      <c r="EG62" s="26"/>
      <c r="EH62" s="57">
        <f t="shared" si="74"/>
        <v>28</v>
      </c>
      <c r="EI62" s="301"/>
      <c r="EJ62" s="36" t="str">
        <f t="shared" si="75"/>
        <v/>
      </c>
      <c r="EK62" s="26"/>
      <c r="EL62" s="26"/>
      <c r="EM62" s="26"/>
      <c r="EN62" s="26"/>
      <c r="EO62" s="26"/>
      <c r="EP62" s="57">
        <f t="shared" si="76"/>
        <v>28</v>
      </c>
      <c r="EQ62" s="301"/>
      <c r="ER62" s="36" t="str">
        <f t="shared" si="77"/>
        <v/>
      </c>
      <c r="ES62" s="26"/>
      <c r="ET62" s="26"/>
      <c r="EU62" s="26"/>
      <c r="EV62" s="26"/>
      <c r="EW62" s="26"/>
      <c r="EX62" s="57">
        <f t="shared" si="78"/>
        <v>28</v>
      </c>
      <c r="EY62" s="301"/>
      <c r="EZ62" s="36" t="str">
        <f t="shared" si="79"/>
        <v/>
      </c>
      <c r="FA62" s="26"/>
      <c r="FB62" s="26"/>
      <c r="FC62" s="26"/>
      <c r="FD62" s="26"/>
      <c r="FE62" s="26"/>
    </row>
    <row r="63" spans="1:161" ht="14.5">
      <c r="A63" s="26"/>
      <c r="B63" s="57">
        <f t="shared" si="41"/>
        <v>29</v>
      </c>
      <c r="C63" s="460"/>
      <c r="D63" s="36" t="str">
        <f t="shared" si="40"/>
        <v/>
      </c>
      <c r="E63" s="26"/>
      <c r="F63" s="26"/>
      <c r="G63" s="26"/>
      <c r="H63" s="26"/>
      <c r="I63" s="26"/>
      <c r="J63" s="57">
        <f t="shared" si="42"/>
        <v>29</v>
      </c>
      <c r="K63" s="460"/>
      <c r="L63" s="36" t="str">
        <f t="shared" si="43"/>
        <v/>
      </c>
      <c r="M63" s="26"/>
      <c r="N63" s="26"/>
      <c r="O63" s="26"/>
      <c r="P63" s="26"/>
      <c r="Q63" s="26"/>
      <c r="R63" s="57">
        <f t="shared" si="44"/>
        <v>29</v>
      </c>
      <c r="S63" s="460"/>
      <c r="T63" s="36" t="str">
        <f t="shared" si="45"/>
        <v/>
      </c>
      <c r="U63" s="26"/>
      <c r="V63" s="26"/>
      <c r="W63" s="26"/>
      <c r="X63" s="26"/>
      <c r="Y63" s="26"/>
      <c r="Z63" s="57">
        <f t="shared" si="46"/>
        <v>29</v>
      </c>
      <c r="AA63" s="460"/>
      <c r="AB63" s="36" t="str">
        <f t="shared" si="47"/>
        <v/>
      </c>
      <c r="AC63" s="26"/>
      <c r="AD63" s="26"/>
      <c r="AE63" s="26"/>
      <c r="AF63" s="26"/>
      <c r="AG63" s="26"/>
      <c r="AH63" s="57">
        <f t="shared" si="48"/>
        <v>29</v>
      </c>
      <c r="AI63" s="460"/>
      <c r="AJ63" s="36" t="str">
        <f t="shared" si="49"/>
        <v/>
      </c>
      <c r="AK63" s="26"/>
      <c r="AL63" s="26"/>
      <c r="AM63" s="26"/>
      <c r="AN63" s="26"/>
      <c r="AO63" s="26"/>
      <c r="AP63" s="57">
        <f t="shared" si="50"/>
        <v>29</v>
      </c>
      <c r="AQ63" s="460"/>
      <c r="AR63" s="36" t="str">
        <f t="shared" si="51"/>
        <v/>
      </c>
      <c r="AS63" s="26"/>
      <c r="AT63" s="26"/>
      <c r="AU63" s="26"/>
      <c r="AV63" s="26"/>
      <c r="AW63" s="26"/>
      <c r="AX63" s="57">
        <f t="shared" si="52"/>
        <v>29</v>
      </c>
      <c r="AY63" s="460"/>
      <c r="AZ63" s="36" t="str">
        <f t="shared" si="53"/>
        <v/>
      </c>
      <c r="BA63" s="26"/>
      <c r="BB63" s="26"/>
      <c r="BC63" s="26"/>
      <c r="BD63" s="26"/>
      <c r="BE63" s="26"/>
      <c r="BF63" s="57">
        <f t="shared" si="54"/>
        <v>29</v>
      </c>
      <c r="BG63" s="460"/>
      <c r="BH63" s="36" t="str">
        <f t="shared" si="55"/>
        <v/>
      </c>
      <c r="BI63" s="26"/>
      <c r="BJ63" s="26"/>
      <c r="BK63" s="26"/>
      <c r="BL63" s="26"/>
      <c r="BM63" s="26"/>
      <c r="BN63" s="57">
        <f t="shared" si="56"/>
        <v>29</v>
      </c>
      <c r="BO63" s="301"/>
      <c r="BP63" s="36" t="str">
        <f t="shared" si="57"/>
        <v/>
      </c>
      <c r="BQ63" s="26"/>
      <c r="BR63" s="26"/>
      <c r="BS63" s="26"/>
      <c r="BT63" s="26"/>
      <c r="BU63" s="26"/>
      <c r="BV63" s="57">
        <f t="shared" si="58"/>
        <v>29</v>
      </c>
      <c r="BW63" s="301"/>
      <c r="BX63" s="36" t="str">
        <f t="shared" si="59"/>
        <v/>
      </c>
      <c r="BY63" s="26"/>
      <c r="BZ63" s="26"/>
      <c r="CA63" s="26"/>
      <c r="CB63" s="26"/>
      <c r="CC63" s="26"/>
      <c r="CD63" s="57">
        <f t="shared" si="60"/>
        <v>29</v>
      </c>
      <c r="CE63" s="301"/>
      <c r="CF63" s="36" t="str">
        <f t="shared" si="61"/>
        <v/>
      </c>
      <c r="CL63" s="57">
        <f t="shared" si="62"/>
        <v>29</v>
      </c>
      <c r="CM63" s="301"/>
      <c r="CN63" s="36" t="str">
        <f t="shared" si="63"/>
        <v/>
      </c>
      <c r="CT63" s="57">
        <f t="shared" si="64"/>
        <v>29</v>
      </c>
      <c r="CU63" s="301"/>
      <c r="CV63" s="36" t="str">
        <f t="shared" si="65"/>
        <v/>
      </c>
      <c r="DB63" s="57">
        <f t="shared" si="66"/>
        <v>29</v>
      </c>
      <c r="DC63" s="301"/>
      <c r="DD63" s="36" t="str">
        <f t="shared" si="67"/>
        <v/>
      </c>
      <c r="DJ63" s="57">
        <f t="shared" si="68"/>
        <v>29</v>
      </c>
      <c r="DK63" s="301"/>
      <c r="DL63" s="36" t="str">
        <f t="shared" si="69"/>
        <v/>
      </c>
      <c r="DR63" s="57">
        <f t="shared" si="70"/>
        <v>29</v>
      </c>
      <c r="DS63" s="301"/>
      <c r="DT63" s="36" t="str">
        <f t="shared" si="71"/>
        <v/>
      </c>
      <c r="DZ63" s="57">
        <f t="shared" si="72"/>
        <v>29</v>
      </c>
      <c r="EA63" s="301"/>
      <c r="EB63" s="36" t="str">
        <f t="shared" si="73"/>
        <v/>
      </c>
      <c r="EC63" s="26"/>
      <c r="ED63" s="26"/>
      <c r="EE63" s="26"/>
      <c r="EF63" s="26"/>
      <c r="EG63" s="26"/>
      <c r="EH63" s="57">
        <f t="shared" si="74"/>
        <v>29</v>
      </c>
      <c r="EI63" s="301"/>
      <c r="EJ63" s="36" t="str">
        <f t="shared" si="75"/>
        <v/>
      </c>
      <c r="EK63" s="26"/>
      <c r="EL63" s="26"/>
      <c r="EM63" s="26"/>
      <c r="EN63" s="26"/>
      <c r="EO63" s="26"/>
      <c r="EP63" s="57">
        <f t="shared" si="76"/>
        <v>29</v>
      </c>
      <c r="EQ63" s="301"/>
      <c r="ER63" s="36" t="str">
        <f t="shared" si="77"/>
        <v/>
      </c>
      <c r="ES63" s="26"/>
      <c r="ET63" s="26"/>
      <c r="EU63" s="26"/>
      <c r="EV63" s="26"/>
      <c r="EW63" s="26"/>
      <c r="EX63" s="57">
        <f t="shared" si="78"/>
        <v>29</v>
      </c>
      <c r="EY63" s="301"/>
      <c r="EZ63" s="36" t="str">
        <f t="shared" si="79"/>
        <v/>
      </c>
      <c r="FA63" s="26"/>
      <c r="FB63" s="26"/>
      <c r="FC63" s="26"/>
      <c r="FD63" s="26"/>
      <c r="FE63" s="26"/>
    </row>
    <row r="64" spans="1:161" ht="14.5">
      <c r="A64" s="26"/>
      <c r="B64" s="57">
        <f t="shared" si="41"/>
        <v>30</v>
      </c>
      <c r="C64" s="460"/>
      <c r="D64" s="36" t="str">
        <f t="shared" si="40"/>
        <v/>
      </c>
      <c r="E64" s="26"/>
      <c r="F64" s="26"/>
      <c r="G64" s="26"/>
      <c r="H64" s="26"/>
      <c r="I64" s="26"/>
      <c r="J64" s="57">
        <f t="shared" si="42"/>
        <v>30</v>
      </c>
      <c r="K64" s="460"/>
      <c r="L64" s="36" t="str">
        <f t="shared" si="43"/>
        <v/>
      </c>
      <c r="M64" s="26"/>
      <c r="N64" s="26"/>
      <c r="O64" s="26"/>
      <c r="P64" s="26"/>
      <c r="Q64" s="26"/>
      <c r="R64" s="57">
        <f t="shared" si="44"/>
        <v>30</v>
      </c>
      <c r="S64" s="460"/>
      <c r="T64" s="36" t="str">
        <f t="shared" si="45"/>
        <v/>
      </c>
      <c r="U64" s="26"/>
      <c r="V64" s="26"/>
      <c r="W64" s="26"/>
      <c r="X64" s="26"/>
      <c r="Y64" s="26"/>
      <c r="Z64" s="57">
        <f t="shared" si="46"/>
        <v>30</v>
      </c>
      <c r="AA64" s="460"/>
      <c r="AB64" s="36" t="str">
        <f t="shared" si="47"/>
        <v/>
      </c>
      <c r="AC64" s="26"/>
      <c r="AD64" s="26"/>
      <c r="AE64" s="26"/>
      <c r="AF64" s="26"/>
      <c r="AG64" s="26"/>
      <c r="AH64" s="57">
        <f t="shared" si="48"/>
        <v>30</v>
      </c>
      <c r="AI64" s="460"/>
      <c r="AJ64" s="36" t="str">
        <f t="shared" si="49"/>
        <v/>
      </c>
      <c r="AK64" s="26"/>
      <c r="AL64" s="26"/>
      <c r="AM64" s="26"/>
      <c r="AN64" s="26"/>
      <c r="AO64" s="26"/>
      <c r="AP64" s="57">
        <f t="shared" si="50"/>
        <v>30</v>
      </c>
      <c r="AQ64" s="460"/>
      <c r="AR64" s="36" t="str">
        <f t="shared" si="51"/>
        <v/>
      </c>
      <c r="AS64" s="26"/>
      <c r="AT64" s="26"/>
      <c r="AU64" s="26"/>
      <c r="AV64" s="26"/>
      <c r="AW64" s="26"/>
      <c r="AX64" s="57">
        <f t="shared" si="52"/>
        <v>30</v>
      </c>
      <c r="AY64" s="460"/>
      <c r="AZ64" s="36" t="str">
        <f t="shared" si="53"/>
        <v/>
      </c>
      <c r="BA64" s="26"/>
      <c r="BB64" s="26"/>
      <c r="BC64" s="26"/>
      <c r="BD64" s="26"/>
      <c r="BE64" s="26"/>
      <c r="BF64" s="57">
        <f t="shared" si="54"/>
        <v>30</v>
      </c>
      <c r="BG64" s="460"/>
      <c r="BH64" s="36" t="str">
        <f t="shared" si="55"/>
        <v/>
      </c>
      <c r="BI64" s="26"/>
      <c r="BJ64" s="26"/>
      <c r="BK64" s="26"/>
      <c r="BL64" s="26"/>
      <c r="BM64" s="26"/>
      <c r="BN64" s="57">
        <f t="shared" si="56"/>
        <v>30</v>
      </c>
      <c r="BO64" s="301"/>
      <c r="BP64" s="36" t="str">
        <f t="shared" si="57"/>
        <v/>
      </c>
      <c r="BQ64" s="26"/>
      <c r="BR64" s="26"/>
      <c r="BS64" s="26"/>
      <c r="BT64" s="26"/>
      <c r="BU64" s="26"/>
      <c r="BV64" s="57">
        <f t="shared" si="58"/>
        <v>30</v>
      </c>
      <c r="BW64" s="301"/>
      <c r="BX64" s="36" t="str">
        <f t="shared" si="59"/>
        <v/>
      </c>
      <c r="BY64" s="26"/>
      <c r="BZ64" s="26"/>
      <c r="CA64" s="26"/>
      <c r="CB64" s="26"/>
      <c r="CC64" s="26"/>
      <c r="CD64" s="57">
        <f t="shared" si="60"/>
        <v>30</v>
      </c>
      <c r="CE64" s="301"/>
      <c r="CF64" s="36" t="str">
        <f t="shared" si="61"/>
        <v/>
      </c>
      <c r="CL64" s="57">
        <f t="shared" si="62"/>
        <v>30</v>
      </c>
      <c r="CM64" s="301"/>
      <c r="CN64" s="36" t="str">
        <f t="shared" si="63"/>
        <v/>
      </c>
      <c r="CT64" s="57">
        <f t="shared" si="64"/>
        <v>30</v>
      </c>
      <c r="CU64" s="301"/>
      <c r="CV64" s="36" t="str">
        <f t="shared" si="65"/>
        <v/>
      </c>
      <c r="DB64" s="57">
        <f t="shared" si="66"/>
        <v>30</v>
      </c>
      <c r="DC64" s="301"/>
      <c r="DD64" s="36" t="str">
        <f t="shared" si="67"/>
        <v/>
      </c>
      <c r="DJ64" s="57">
        <f t="shared" si="68"/>
        <v>30</v>
      </c>
      <c r="DK64" s="301"/>
      <c r="DL64" s="36" t="str">
        <f t="shared" si="69"/>
        <v/>
      </c>
      <c r="DR64" s="57">
        <f t="shared" si="70"/>
        <v>30</v>
      </c>
      <c r="DS64" s="301"/>
      <c r="DT64" s="36" t="str">
        <f t="shared" si="71"/>
        <v/>
      </c>
      <c r="DZ64" s="57">
        <f t="shared" si="72"/>
        <v>30</v>
      </c>
      <c r="EA64" s="301"/>
      <c r="EB64" s="36" t="str">
        <f t="shared" si="73"/>
        <v/>
      </c>
      <c r="EC64" s="26"/>
      <c r="ED64" s="26"/>
      <c r="EE64" s="26"/>
      <c r="EF64" s="26"/>
      <c r="EG64" s="26"/>
      <c r="EH64" s="57">
        <f t="shared" si="74"/>
        <v>30</v>
      </c>
      <c r="EI64" s="301"/>
      <c r="EJ64" s="36" t="str">
        <f t="shared" si="75"/>
        <v/>
      </c>
      <c r="EK64" s="26"/>
      <c r="EL64" s="26"/>
      <c r="EM64" s="26"/>
      <c r="EN64" s="26"/>
      <c r="EO64" s="26"/>
      <c r="EP64" s="57">
        <f t="shared" si="76"/>
        <v>30</v>
      </c>
      <c r="EQ64" s="301"/>
      <c r="ER64" s="36" t="str">
        <f t="shared" si="77"/>
        <v/>
      </c>
      <c r="ES64" s="26"/>
      <c r="ET64" s="26"/>
      <c r="EU64" s="26"/>
      <c r="EV64" s="26"/>
      <c r="EW64" s="26"/>
      <c r="EX64" s="57">
        <f t="shared" si="78"/>
        <v>30</v>
      </c>
      <c r="EY64" s="301"/>
      <c r="EZ64" s="36" t="str">
        <f t="shared" si="79"/>
        <v/>
      </c>
      <c r="FA64" s="26"/>
      <c r="FB64" s="26"/>
      <c r="FC64" s="26"/>
      <c r="FD64" s="26"/>
      <c r="FE64" s="26"/>
    </row>
    <row r="65" spans="1:161" ht="14.5">
      <c r="A65" s="26"/>
      <c r="B65" s="57">
        <f t="shared" si="41"/>
        <v>31</v>
      </c>
      <c r="C65" s="460"/>
      <c r="D65" s="36" t="str">
        <f t="shared" si="40"/>
        <v/>
      </c>
      <c r="E65" s="26"/>
      <c r="F65" s="26"/>
      <c r="G65" s="26"/>
      <c r="H65" s="26"/>
      <c r="I65" s="26"/>
      <c r="J65" s="57">
        <f t="shared" si="42"/>
        <v>31</v>
      </c>
      <c r="K65" s="460"/>
      <c r="L65" s="36" t="str">
        <f t="shared" si="43"/>
        <v/>
      </c>
      <c r="M65" s="26"/>
      <c r="N65" s="26"/>
      <c r="O65" s="26"/>
      <c r="P65" s="26"/>
      <c r="Q65" s="26"/>
      <c r="R65" s="57">
        <f t="shared" si="44"/>
        <v>31</v>
      </c>
      <c r="S65" s="460"/>
      <c r="T65" s="36" t="str">
        <f t="shared" si="45"/>
        <v/>
      </c>
      <c r="U65" s="26"/>
      <c r="V65" s="26"/>
      <c r="W65" s="26"/>
      <c r="X65" s="26"/>
      <c r="Y65" s="26"/>
      <c r="Z65" s="57">
        <f t="shared" si="46"/>
        <v>31</v>
      </c>
      <c r="AA65" s="460"/>
      <c r="AB65" s="36" t="str">
        <f t="shared" si="47"/>
        <v/>
      </c>
      <c r="AC65" s="26"/>
      <c r="AD65" s="26"/>
      <c r="AE65" s="26"/>
      <c r="AF65" s="26"/>
      <c r="AG65" s="26"/>
      <c r="AH65" s="57">
        <f t="shared" si="48"/>
        <v>31</v>
      </c>
      <c r="AI65" s="460"/>
      <c r="AJ65" s="36" t="str">
        <f t="shared" si="49"/>
        <v/>
      </c>
      <c r="AK65" s="26"/>
      <c r="AL65" s="26"/>
      <c r="AM65" s="26"/>
      <c r="AN65" s="26"/>
      <c r="AO65" s="26"/>
      <c r="AP65" s="57">
        <f t="shared" si="50"/>
        <v>31</v>
      </c>
      <c r="AQ65" s="460"/>
      <c r="AR65" s="36" t="str">
        <f t="shared" si="51"/>
        <v/>
      </c>
      <c r="AS65" s="26"/>
      <c r="AT65" s="26"/>
      <c r="AU65" s="26"/>
      <c r="AV65" s="26"/>
      <c r="AW65" s="26"/>
      <c r="AX65" s="57">
        <f t="shared" si="52"/>
        <v>31</v>
      </c>
      <c r="AY65" s="460"/>
      <c r="AZ65" s="36" t="str">
        <f t="shared" si="53"/>
        <v/>
      </c>
      <c r="BA65" s="26"/>
      <c r="BB65" s="26"/>
      <c r="BC65" s="26"/>
      <c r="BD65" s="26"/>
      <c r="BE65" s="26"/>
      <c r="BF65" s="57">
        <f t="shared" si="54"/>
        <v>31</v>
      </c>
      <c r="BG65" s="460"/>
      <c r="BH65" s="36" t="str">
        <f t="shared" si="55"/>
        <v/>
      </c>
      <c r="BI65" s="26"/>
      <c r="BJ65" s="26"/>
      <c r="BK65" s="26"/>
      <c r="BL65" s="26"/>
      <c r="BM65" s="26"/>
      <c r="BN65" s="57">
        <f t="shared" si="56"/>
        <v>31</v>
      </c>
      <c r="BO65" s="301"/>
      <c r="BP65" s="36" t="str">
        <f t="shared" si="57"/>
        <v/>
      </c>
      <c r="BQ65" s="26"/>
      <c r="BR65" s="26"/>
      <c r="BS65" s="26"/>
      <c r="BT65" s="26"/>
      <c r="BU65" s="26"/>
      <c r="BV65" s="57">
        <f t="shared" si="58"/>
        <v>31</v>
      </c>
      <c r="BW65" s="301"/>
      <c r="BX65" s="36" t="str">
        <f t="shared" si="59"/>
        <v/>
      </c>
      <c r="BY65" s="26"/>
      <c r="BZ65" s="26"/>
      <c r="CA65" s="26"/>
      <c r="CB65" s="26"/>
      <c r="CC65" s="26"/>
      <c r="CD65" s="57">
        <f t="shared" si="60"/>
        <v>31</v>
      </c>
      <c r="CE65" s="301"/>
      <c r="CF65" s="36" t="str">
        <f t="shared" si="61"/>
        <v/>
      </c>
      <c r="CL65" s="57">
        <f t="shared" si="62"/>
        <v>31</v>
      </c>
      <c r="CM65" s="301"/>
      <c r="CN65" s="36" t="str">
        <f t="shared" si="63"/>
        <v/>
      </c>
      <c r="CT65" s="57">
        <f t="shared" si="64"/>
        <v>31</v>
      </c>
      <c r="CU65" s="301"/>
      <c r="CV65" s="36" t="str">
        <f t="shared" si="65"/>
        <v/>
      </c>
      <c r="DB65" s="57">
        <f t="shared" si="66"/>
        <v>31</v>
      </c>
      <c r="DC65" s="301"/>
      <c r="DD65" s="36" t="str">
        <f t="shared" si="67"/>
        <v/>
      </c>
      <c r="DJ65" s="57">
        <f t="shared" si="68"/>
        <v>31</v>
      </c>
      <c r="DK65" s="301"/>
      <c r="DL65" s="36" t="str">
        <f t="shared" si="69"/>
        <v/>
      </c>
      <c r="DR65" s="57">
        <f t="shared" si="70"/>
        <v>31</v>
      </c>
      <c r="DS65" s="301"/>
      <c r="DT65" s="36" t="str">
        <f t="shared" si="71"/>
        <v/>
      </c>
      <c r="DZ65" s="57">
        <f t="shared" si="72"/>
        <v>31</v>
      </c>
      <c r="EA65" s="301"/>
      <c r="EB65" s="36" t="str">
        <f t="shared" si="73"/>
        <v/>
      </c>
      <c r="EC65" s="26"/>
      <c r="ED65" s="26"/>
      <c r="EE65" s="26"/>
      <c r="EF65" s="26"/>
      <c r="EG65" s="26"/>
      <c r="EH65" s="57">
        <f t="shared" si="74"/>
        <v>31</v>
      </c>
      <c r="EI65" s="301"/>
      <c r="EJ65" s="36" t="str">
        <f t="shared" si="75"/>
        <v/>
      </c>
      <c r="EK65" s="26"/>
      <c r="EL65" s="26"/>
      <c r="EM65" s="26"/>
      <c r="EN65" s="26"/>
      <c r="EO65" s="26"/>
      <c r="EP65" s="57">
        <f t="shared" si="76"/>
        <v>31</v>
      </c>
      <c r="EQ65" s="301"/>
      <c r="ER65" s="36" t="str">
        <f t="shared" si="77"/>
        <v/>
      </c>
      <c r="ES65" s="26"/>
      <c r="ET65" s="26"/>
      <c r="EU65" s="26"/>
      <c r="EV65" s="26"/>
      <c r="EW65" s="26"/>
      <c r="EX65" s="57">
        <f t="shared" si="78"/>
        <v>31</v>
      </c>
      <c r="EY65" s="301"/>
      <c r="EZ65" s="36" t="str">
        <f t="shared" si="79"/>
        <v/>
      </c>
      <c r="FA65" s="26"/>
      <c r="FB65" s="26"/>
      <c r="FC65" s="26"/>
      <c r="FD65" s="26"/>
      <c r="FE65" s="26"/>
    </row>
    <row r="66" spans="1:161" ht="14.5">
      <c r="A66" s="26"/>
      <c r="B66" s="57">
        <f t="shared" si="41"/>
        <v>32</v>
      </c>
      <c r="C66" s="460"/>
      <c r="D66" s="36" t="str">
        <f t="shared" si="40"/>
        <v/>
      </c>
      <c r="E66" s="26"/>
      <c r="F66" s="26"/>
      <c r="G66" s="26"/>
      <c r="H66" s="26"/>
      <c r="I66" s="26"/>
      <c r="J66" s="57">
        <f t="shared" si="42"/>
        <v>32</v>
      </c>
      <c r="K66" s="460"/>
      <c r="L66" s="36" t="str">
        <f t="shared" si="43"/>
        <v/>
      </c>
      <c r="M66" s="26"/>
      <c r="N66" s="26"/>
      <c r="O66" s="26"/>
      <c r="P66" s="26"/>
      <c r="Q66" s="26"/>
      <c r="R66" s="57">
        <f t="shared" si="44"/>
        <v>32</v>
      </c>
      <c r="S66" s="460"/>
      <c r="T66" s="36" t="str">
        <f t="shared" si="45"/>
        <v/>
      </c>
      <c r="U66" s="26"/>
      <c r="V66" s="26"/>
      <c r="W66" s="26"/>
      <c r="X66" s="26"/>
      <c r="Y66" s="26"/>
      <c r="Z66" s="57">
        <f t="shared" si="46"/>
        <v>32</v>
      </c>
      <c r="AA66" s="460"/>
      <c r="AB66" s="36" t="str">
        <f t="shared" si="47"/>
        <v/>
      </c>
      <c r="AC66" s="26"/>
      <c r="AD66" s="26"/>
      <c r="AE66" s="26"/>
      <c r="AF66" s="26"/>
      <c r="AG66" s="26"/>
      <c r="AH66" s="57">
        <f t="shared" si="48"/>
        <v>32</v>
      </c>
      <c r="AI66" s="460"/>
      <c r="AJ66" s="36" t="str">
        <f t="shared" si="49"/>
        <v/>
      </c>
      <c r="AK66" s="26"/>
      <c r="AL66" s="26"/>
      <c r="AM66" s="26"/>
      <c r="AN66" s="26"/>
      <c r="AO66" s="26"/>
      <c r="AP66" s="57">
        <f t="shared" si="50"/>
        <v>32</v>
      </c>
      <c r="AQ66" s="460"/>
      <c r="AR66" s="36" t="str">
        <f t="shared" si="51"/>
        <v/>
      </c>
      <c r="AS66" s="26"/>
      <c r="AT66" s="26"/>
      <c r="AU66" s="26"/>
      <c r="AV66" s="26"/>
      <c r="AW66" s="26"/>
      <c r="AX66" s="57">
        <f t="shared" si="52"/>
        <v>32</v>
      </c>
      <c r="AY66" s="460"/>
      <c r="AZ66" s="36" t="str">
        <f t="shared" si="53"/>
        <v/>
      </c>
      <c r="BA66" s="26"/>
      <c r="BB66" s="26"/>
      <c r="BC66" s="26"/>
      <c r="BD66" s="26"/>
      <c r="BE66" s="26"/>
      <c r="BF66" s="57">
        <f t="shared" si="54"/>
        <v>32</v>
      </c>
      <c r="BG66" s="460"/>
      <c r="BH66" s="36" t="str">
        <f t="shared" si="55"/>
        <v/>
      </c>
      <c r="BI66" s="26"/>
      <c r="BJ66" s="26"/>
      <c r="BK66" s="26"/>
      <c r="BL66" s="26"/>
      <c r="BM66" s="26"/>
      <c r="BN66" s="57">
        <f t="shared" si="56"/>
        <v>32</v>
      </c>
      <c r="BO66" s="301"/>
      <c r="BP66" s="36" t="str">
        <f t="shared" si="57"/>
        <v/>
      </c>
      <c r="BQ66" s="26"/>
      <c r="BR66" s="26"/>
      <c r="BS66" s="26"/>
      <c r="BT66" s="26"/>
      <c r="BU66" s="26"/>
      <c r="BV66" s="57">
        <f t="shared" si="58"/>
        <v>32</v>
      </c>
      <c r="BW66" s="301"/>
      <c r="BX66" s="36" t="str">
        <f t="shared" si="59"/>
        <v/>
      </c>
      <c r="BY66" s="26"/>
      <c r="BZ66" s="26"/>
      <c r="CA66" s="26"/>
      <c r="CB66" s="26"/>
      <c r="CC66" s="26"/>
      <c r="CD66" s="57">
        <f t="shared" si="60"/>
        <v>32</v>
      </c>
      <c r="CE66" s="301"/>
      <c r="CF66" s="36" t="str">
        <f t="shared" si="61"/>
        <v/>
      </c>
      <c r="CL66" s="57">
        <f t="shared" si="62"/>
        <v>32</v>
      </c>
      <c r="CM66" s="301"/>
      <c r="CN66" s="36" t="str">
        <f t="shared" si="63"/>
        <v/>
      </c>
      <c r="CT66" s="57">
        <f t="shared" si="64"/>
        <v>32</v>
      </c>
      <c r="CU66" s="301"/>
      <c r="CV66" s="36" t="str">
        <f t="shared" si="65"/>
        <v/>
      </c>
      <c r="DB66" s="57">
        <f t="shared" si="66"/>
        <v>32</v>
      </c>
      <c r="DC66" s="301"/>
      <c r="DD66" s="36" t="str">
        <f t="shared" si="67"/>
        <v/>
      </c>
      <c r="DJ66" s="57">
        <f t="shared" si="68"/>
        <v>32</v>
      </c>
      <c r="DK66" s="301"/>
      <c r="DL66" s="36" t="str">
        <f t="shared" si="69"/>
        <v/>
      </c>
      <c r="DR66" s="57">
        <f t="shared" si="70"/>
        <v>32</v>
      </c>
      <c r="DS66" s="301"/>
      <c r="DT66" s="36" t="str">
        <f t="shared" si="71"/>
        <v/>
      </c>
      <c r="DZ66" s="57">
        <f t="shared" si="72"/>
        <v>32</v>
      </c>
      <c r="EA66" s="301"/>
      <c r="EB66" s="36" t="str">
        <f t="shared" si="73"/>
        <v/>
      </c>
      <c r="EC66" s="26"/>
      <c r="ED66" s="26"/>
      <c r="EE66" s="26"/>
      <c r="EF66" s="26"/>
      <c r="EG66" s="26"/>
      <c r="EH66" s="57">
        <f t="shared" si="74"/>
        <v>32</v>
      </c>
      <c r="EI66" s="301"/>
      <c r="EJ66" s="36" t="str">
        <f t="shared" si="75"/>
        <v/>
      </c>
      <c r="EK66" s="26"/>
      <c r="EL66" s="26"/>
      <c r="EM66" s="26"/>
      <c r="EN66" s="26"/>
      <c r="EO66" s="26"/>
      <c r="EP66" s="57">
        <f t="shared" si="76"/>
        <v>32</v>
      </c>
      <c r="EQ66" s="301"/>
      <c r="ER66" s="36" t="str">
        <f t="shared" si="77"/>
        <v/>
      </c>
      <c r="ES66" s="26"/>
      <c r="ET66" s="26"/>
      <c r="EU66" s="26"/>
      <c r="EV66" s="26"/>
      <c r="EW66" s="26"/>
      <c r="EX66" s="57">
        <f t="shared" si="78"/>
        <v>32</v>
      </c>
      <c r="EY66" s="301"/>
      <c r="EZ66" s="36" t="str">
        <f t="shared" si="79"/>
        <v/>
      </c>
      <c r="FA66" s="26"/>
      <c r="FB66" s="26"/>
      <c r="FC66" s="26"/>
      <c r="FD66" s="26"/>
      <c r="FE66" s="26"/>
    </row>
    <row r="67" spans="1:161" ht="14.5">
      <c r="A67" s="26"/>
      <c r="B67" s="57">
        <f t="shared" si="41"/>
        <v>33</v>
      </c>
      <c r="C67" s="460"/>
      <c r="D67" s="36" t="str">
        <f t="shared" si="40"/>
        <v/>
      </c>
      <c r="E67" s="26"/>
      <c r="F67" s="26"/>
      <c r="G67" s="26"/>
      <c r="H67" s="26"/>
      <c r="I67" s="26"/>
      <c r="J67" s="57">
        <f t="shared" si="42"/>
        <v>33</v>
      </c>
      <c r="K67" s="460"/>
      <c r="L67" s="36" t="str">
        <f t="shared" si="43"/>
        <v/>
      </c>
      <c r="M67" s="26"/>
      <c r="N67" s="26"/>
      <c r="O67" s="26"/>
      <c r="P67" s="26"/>
      <c r="Q67" s="26"/>
      <c r="R67" s="57">
        <f t="shared" si="44"/>
        <v>33</v>
      </c>
      <c r="S67" s="460"/>
      <c r="T67" s="36" t="str">
        <f t="shared" si="45"/>
        <v/>
      </c>
      <c r="U67" s="26"/>
      <c r="V67" s="26"/>
      <c r="W67" s="26"/>
      <c r="X67" s="26"/>
      <c r="Y67" s="26"/>
      <c r="Z67" s="57">
        <f t="shared" si="46"/>
        <v>33</v>
      </c>
      <c r="AA67" s="460"/>
      <c r="AB67" s="36" t="str">
        <f t="shared" si="47"/>
        <v/>
      </c>
      <c r="AC67" s="26"/>
      <c r="AD67" s="26"/>
      <c r="AE67" s="26"/>
      <c r="AF67" s="26"/>
      <c r="AG67" s="26"/>
      <c r="AH67" s="57">
        <f t="shared" si="48"/>
        <v>33</v>
      </c>
      <c r="AI67" s="460"/>
      <c r="AJ67" s="36" t="str">
        <f t="shared" si="49"/>
        <v/>
      </c>
      <c r="AK67" s="26"/>
      <c r="AL67" s="26"/>
      <c r="AM67" s="26"/>
      <c r="AN67" s="26"/>
      <c r="AO67" s="26"/>
      <c r="AP67" s="57">
        <f t="shared" si="50"/>
        <v>33</v>
      </c>
      <c r="AQ67" s="460"/>
      <c r="AR67" s="36" t="str">
        <f t="shared" si="51"/>
        <v/>
      </c>
      <c r="AS67" s="26"/>
      <c r="AT67" s="26"/>
      <c r="AU67" s="26"/>
      <c r="AV67" s="26"/>
      <c r="AW67" s="26"/>
      <c r="AX67" s="57">
        <f t="shared" si="52"/>
        <v>33</v>
      </c>
      <c r="AY67" s="460"/>
      <c r="AZ67" s="36" t="str">
        <f t="shared" si="53"/>
        <v/>
      </c>
      <c r="BA67" s="26"/>
      <c r="BB67" s="26"/>
      <c r="BC67" s="26"/>
      <c r="BD67" s="26"/>
      <c r="BE67" s="26"/>
      <c r="BF67" s="57">
        <f t="shared" si="54"/>
        <v>33</v>
      </c>
      <c r="BG67" s="460"/>
      <c r="BH67" s="36" t="str">
        <f t="shared" si="55"/>
        <v/>
      </c>
      <c r="BI67" s="26"/>
      <c r="BJ67" s="26"/>
      <c r="BK67" s="26"/>
      <c r="BL67" s="26"/>
      <c r="BM67" s="26"/>
      <c r="BN67" s="57">
        <f t="shared" si="56"/>
        <v>33</v>
      </c>
      <c r="BO67" s="301"/>
      <c r="BP67" s="36" t="str">
        <f t="shared" si="57"/>
        <v/>
      </c>
      <c r="BQ67" s="26"/>
      <c r="BR67" s="26"/>
      <c r="BS67" s="26"/>
      <c r="BT67" s="26"/>
      <c r="BU67" s="26"/>
      <c r="BV67" s="57">
        <f t="shared" si="58"/>
        <v>33</v>
      </c>
      <c r="BW67" s="301"/>
      <c r="BX67" s="36" t="str">
        <f t="shared" si="59"/>
        <v/>
      </c>
      <c r="BY67" s="26"/>
      <c r="BZ67" s="26"/>
      <c r="CA67" s="26"/>
      <c r="CB67" s="26"/>
      <c r="CC67" s="26"/>
      <c r="CD67" s="57">
        <f t="shared" si="60"/>
        <v>33</v>
      </c>
      <c r="CE67" s="301"/>
      <c r="CF67" s="36" t="str">
        <f t="shared" si="61"/>
        <v/>
      </c>
      <c r="CL67" s="57">
        <f t="shared" si="62"/>
        <v>33</v>
      </c>
      <c r="CM67" s="301"/>
      <c r="CN67" s="36" t="str">
        <f t="shared" si="63"/>
        <v/>
      </c>
      <c r="CT67" s="57">
        <f t="shared" si="64"/>
        <v>33</v>
      </c>
      <c r="CU67" s="301"/>
      <c r="CV67" s="36" t="str">
        <f t="shared" si="65"/>
        <v/>
      </c>
      <c r="DB67" s="57">
        <f t="shared" si="66"/>
        <v>33</v>
      </c>
      <c r="DC67" s="301"/>
      <c r="DD67" s="36" t="str">
        <f t="shared" si="67"/>
        <v/>
      </c>
      <c r="DJ67" s="57">
        <f t="shared" si="68"/>
        <v>33</v>
      </c>
      <c r="DK67" s="301"/>
      <c r="DL67" s="36" t="str">
        <f t="shared" si="69"/>
        <v/>
      </c>
      <c r="DR67" s="57">
        <f t="shared" si="70"/>
        <v>33</v>
      </c>
      <c r="DS67" s="301"/>
      <c r="DT67" s="36" t="str">
        <f t="shared" si="71"/>
        <v/>
      </c>
      <c r="DZ67" s="57">
        <f t="shared" si="72"/>
        <v>33</v>
      </c>
      <c r="EA67" s="301"/>
      <c r="EB67" s="36" t="str">
        <f t="shared" si="73"/>
        <v/>
      </c>
      <c r="EC67" s="26"/>
      <c r="ED67" s="26"/>
      <c r="EE67" s="26"/>
      <c r="EF67" s="26"/>
      <c r="EG67" s="26"/>
      <c r="EH67" s="57">
        <f t="shared" si="74"/>
        <v>33</v>
      </c>
      <c r="EI67" s="301"/>
      <c r="EJ67" s="36" t="str">
        <f t="shared" si="75"/>
        <v/>
      </c>
      <c r="EK67" s="26"/>
      <c r="EL67" s="26"/>
      <c r="EM67" s="26"/>
      <c r="EN67" s="26"/>
      <c r="EO67" s="26"/>
      <c r="EP67" s="57">
        <f t="shared" si="76"/>
        <v>33</v>
      </c>
      <c r="EQ67" s="301"/>
      <c r="ER67" s="36" t="str">
        <f t="shared" si="77"/>
        <v/>
      </c>
      <c r="ES67" s="26"/>
      <c r="ET67" s="26"/>
      <c r="EU67" s="26"/>
      <c r="EV67" s="26"/>
      <c r="EW67" s="26"/>
      <c r="EX67" s="57">
        <f t="shared" si="78"/>
        <v>33</v>
      </c>
      <c r="EY67" s="301"/>
      <c r="EZ67" s="36" t="str">
        <f t="shared" si="79"/>
        <v/>
      </c>
      <c r="FA67" s="26"/>
      <c r="FB67" s="26"/>
      <c r="FC67" s="26"/>
      <c r="FD67" s="26"/>
      <c r="FE67" s="26"/>
    </row>
    <row r="68" spans="1:161" ht="14.5">
      <c r="A68" s="26"/>
      <c r="B68" s="57">
        <f t="shared" si="41"/>
        <v>34</v>
      </c>
      <c r="C68" s="460"/>
      <c r="D68" s="36" t="str">
        <f t="shared" si="40"/>
        <v/>
      </c>
      <c r="E68" s="26"/>
      <c r="F68" s="26"/>
      <c r="G68" s="26"/>
      <c r="H68" s="26"/>
      <c r="I68" s="26"/>
      <c r="J68" s="57">
        <f t="shared" si="42"/>
        <v>34</v>
      </c>
      <c r="K68" s="460"/>
      <c r="L68" s="36" t="str">
        <f t="shared" si="43"/>
        <v/>
      </c>
      <c r="M68" s="26"/>
      <c r="N68" s="26"/>
      <c r="O68" s="26"/>
      <c r="P68" s="26"/>
      <c r="Q68" s="26"/>
      <c r="R68" s="57">
        <f t="shared" si="44"/>
        <v>34</v>
      </c>
      <c r="S68" s="460"/>
      <c r="T68" s="36" t="str">
        <f t="shared" si="45"/>
        <v/>
      </c>
      <c r="U68" s="26"/>
      <c r="V68" s="26"/>
      <c r="W68" s="26"/>
      <c r="X68" s="26"/>
      <c r="Y68" s="26"/>
      <c r="Z68" s="57">
        <f t="shared" si="46"/>
        <v>34</v>
      </c>
      <c r="AA68" s="460"/>
      <c r="AB68" s="36" t="str">
        <f t="shared" si="47"/>
        <v/>
      </c>
      <c r="AC68" s="26"/>
      <c r="AD68" s="26"/>
      <c r="AE68" s="26"/>
      <c r="AF68" s="26"/>
      <c r="AG68" s="26"/>
      <c r="AH68" s="57">
        <f t="shared" si="48"/>
        <v>34</v>
      </c>
      <c r="AI68" s="460"/>
      <c r="AJ68" s="36" t="str">
        <f t="shared" si="49"/>
        <v/>
      </c>
      <c r="AK68" s="26"/>
      <c r="AL68" s="26"/>
      <c r="AM68" s="26"/>
      <c r="AN68" s="26"/>
      <c r="AO68" s="26"/>
      <c r="AP68" s="57">
        <f t="shared" si="50"/>
        <v>34</v>
      </c>
      <c r="AQ68" s="460"/>
      <c r="AR68" s="36" t="str">
        <f t="shared" si="51"/>
        <v/>
      </c>
      <c r="AS68" s="26"/>
      <c r="AT68" s="26"/>
      <c r="AU68" s="26"/>
      <c r="AV68" s="26"/>
      <c r="AW68" s="26"/>
      <c r="AX68" s="57">
        <f t="shared" si="52"/>
        <v>34</v>
      </c>
      <c r="AY68" s="460"/>
      <c r="AZ68" s="36" t="str">
        <f t="shared" si="53"/>
        <v/>
      </c>
      <c r="BA68" s="26"/>
      <c r="BB68" s="26"/>
      <c r="BC68" s="26"/>
      <c r="BD68" s="26"/>
      <c r="BE68" s="26"/>
      <c r="BF68" s="57">
        <f t="shared" si="54"/>
        <v>34</v>
      </c>
      <c r="BG68" s="460"/>
      <c r="BH68" s="36" t="str">
        <f t="shared" si="55"/>
        <v/>
      </c>
      <c r="BI68" s="26"/>
      <c r="BJ68" s="26"/>
      <c r="BK68" s="26"/>
      <c r="BL68" s="26"/>
      <c r="BM68" s="26"/>
      <c r="BN68" s="57">
        <f t="shared" si="56"/>
        <v>34</v>
      </c>
      <c r="BO68" s="301"/>
      <c r="BP68" s="36" t="str">
        <f t="shared" si="57"/>
        <v/>
      </c>
      <c r="BQ68" s="26"/>
      <c r="BR68" s="26"/>
      <c r="BS68" s="26"/>
      <c r="BT68" s="26"/>
      <c r="BU68" s="26"/>
      <c r="BV68" s="57">
        <f t="shared" si="58"/>
        <v>34</v>
      </c>
      <c r="BW68" s="301"/>
      <c r="BX68" s="36" t="str">
        <f t="shared" si="59"/>
        <v/>
      </c>
      <c r="BY68" s="26"/>
      <c r="BZ68" s="26"/>
      <c r="CA68" s="26"/>
      <c r="CB68" s="26"/>
      <c r="CC68" s="26"/>
      <c r="CD68" s="57">
        <f t="shared" si="60"/>
        <v>34</v>
      </c>
      <c r="CE68" s="301"/>
      <c r="CF68" s="36" t="str">
        <f t="shared" si="61"/>
        <v/>
      </c>
      <c r="CL68" s="57">
        <f t="shared" si="62"/>
        <v>34</v>
      </c>
      <c r="CM68" s="301"/>
      <c r="CN68" s="36" t="str">
        <f t="shared" si="63"/>
        <v/>
      </c>
      <c r="CT68" s="57">
        <f t="shared" si="64"/>
        <v>34</v>
      </c>
      <c r="CU68" s="301"/>
      <c r="CV68" s="36" t="str">
        <f t="shared" si="65"/>
        <v/>
      </c>
      <c r="DB68" s="57">
        <f t="shared" si="66"/>
        <v>34</v>
      </c>
      <c r="DC68" s="301"/>
      <c r="DD68" s="36" t="str">
        <f t="shared" si="67"/>
        <v/>
      </c>
      <c r="DJ68" s="57">
        <f t="shared" si="68"/>
        <v>34</v>
      </c>
      <c r="DK68" s="301"/>
      <c r="DL68" s="36" t="str">
        <f t="shared" si="69"/>
        <v/>
      </c>
      <c r="DR68" s="57">
        <f t="shared" si="70"/>
        <v>34</v>
      </c>
      <c r="DS68" s="301"/>
      <c r="DT68" s="36" t="str">
        <f t="shared" si="71"/>
        <v/>
      </c>
      <c r="DZ68" s="57">
        <f t="shared" si="72"/>
        <v>34</v>
      </c>
      <c r="EA68" s="301"/>
      <c r="EB68" s="36" t="str">
        <f t="shared" si="73"/>
        <v/>
      </c>
      <c r="EC68" s="26"/>
      <c r="ED68" s="26"/>
      <c r="EE68" s="26"/>
      <c r="EF68" s="26"/>
      <c r="EG68" s="26"/>
      <c r="EH68" s="57">
        <f t="shared" si="74"/>
        <v>34</v>
      </c>
      <c r="EI68" s="301"/>
      <c r="EJ68" s="36" t="str">
        <f t="shared" si="75"/>
        <v/>
      </c>
      <c r="EK68" s="26"/>
      <c r="EL68" s="26"/>
      <c r="EM68" s="26"/>
      <c r="EN68" s="26"/>
      <c r="EO68" s="26"/>
      <c r="EP68" s="57">
        <f t="shared" si="76"/>
        <v>34</v>
      </c>
      <c r="EQ68" s="301"/>
      <c r="ER68" s="36" t="str">
        <f t="shared" si="77"/>
        <v/>
      </c>
      <c r="ES68" s="26"/>
      <c r="ET68" s="26"/>
      <c r="EU68" s="26"/>
      <c r="EV68" s="26"/>
      <c r="EW68" s="26"/>
      <c r="EX68" s="57">
        <f t="shared" si="78"/>
        <v>34</v>
      </c>
      <c r="EY68" s="301"/>
      <c r="EZ68" s="36" t="str">
        <f t="shared" si="79"/>
        <v/>
      </c>
      <c r="FA68" s="26"/>
      <c r="FB68" s="26"/>
      <c r="FC68" s="26"/>
      <c r="FD68" s="26"/>
      <c r="FE68" s="26"/>
    </row>
    <row r="69" spans="1:161" ht="14.5">
      <c r="A69" s="26"/>
      <c r="B69" s="57">
        <f t="shared" si="41"/>
        <v>35</v>
      </c>
      <c r="C69" s="460"/>
      <c r="D69" s="36" t="str">
        <f t="shared" si="40"/>
        <v/>
      </c>
      <c r="E69" s="26"/>
      <c r="F69" s="26"/>
      <c r="G69" s="26"/>
      <c r="H69" s="26"/>
      <c r="I69" s="26"/>
      <c r="J69" s="57">
        <f t="shared" si="42"/>
        <v>35</v>
      </c>
      <c r="K69" s="460"/>
      <c r="L69" s="36" t="str">
        <f t="shared" si="43"/>
        <v/>
      </c>
      <c r="M69" s="26"/>
      <c r="N69" s="26"/>
      <c r="O69" s="26"/>
      <c r="P69" s="26"/>
      <c r="Q69" s="26"/>
      <c r="R69" s="57">
        <f t="shared" si="44"/>
        <v>35</v>
      </c>
      <c r="S69" s="460"/>
      <c r="T69" s="36" t="str">
        <f t="shared" si="45"/>
        <v/>
      </c>
      <c r="U69" s="26"/>
      <c r="V69" s="26"/>
      <c r="W69" s="26"/>
      <c r="X69" s="26"/>
      <c r="Y69" s="26"/>
      <c r="Z69" s="57">
        <f t="shared" si="46"/>
        <v>35</v>
      </c>
      <c r="AA69" s="460"/>
      <c r="AB69" s="36" t="str">
        <f t="shared" si="47"/>
        <v/>
      </c>
      <c r="AC69" s="26"/>
      <c r="AD69" s="26"/>
      <c r="AE69" s="26"/>
      <c r="AF69" s="26"/>
      <c r="AG69" s="26"/>
      <c r="AH69" s="57">
        <f t="shared" si="48"/>
        <v>35</v>
      </c>
      <c r="AI69" s="460"/>
      <c r="AJ69" s="36" t="str">
        <f t="shared" si="49"/>
        <v/>
      </c>
      <c r="AK69" s="26"/>
      <c r="AL69" s="26"/>
      <c r="AM69" s="26"/>
      <c r="AN69" s="26"/>
      <c r="AO69" s="26"/>
      <c r="AP69" s="57">
        <f t="shared" si="50"/>
        <v>35</v>
      </c>
      <c r="AQ69" s="460"/>
      <c r="AR69" s="36" t="str">
        <f t="shared" si="51"/>
        <v/>
      </c>
      <c r="AS69" s="26"/>
      <c r="AT69" s="26"/>
      <c r="AU69" s="26"/>
      <c r="AV69" s="26"/>
      <c r="AW69" s="26"/>
      <c r="AX69" s="57">
        <f t="shared" si="52"/>
        <v>35</v>
      </c>
      <c r="AY69" s="460"/>
      <c r="AZ69" s="36" t="str">
        <f t="shared" si="53"/>
        <v/>
      </c>
      <c r="BA69" s="26"/>
      <c r="BB69" s="26"/>
      <c r="BC69" s="26"/>
      <c r="BD69" s="26"/>
      <c r="BE69" s="26"/>
      <c r="BF69" s="57">
        <f t="shared" si="54"/>
        <v>35</v>
      </c>
      <c r="BG69" s="460"/>
      <c r="BH69" s="36" t="str">
        <f t="shared" si="55"/>
        <v/>
      </c>
      <c r="BI69" s="26"/>
      <c r="BJ69" s="26"/>
      <c r="BK69" s="26"/>
      <c r="BL69" s="26"/>
      <c r="BM69" s="26"/>
      <c r="BN69" s="57">
        <f t="shared" si="56"/>
        <v>35</v>
      </c>
      <c r="BO69" s="301"/>
      <c r="BP69" s="36" t="str">
        <f t="shared" si="57"/>
        <v/>
      </c>
      <c r="BQ69" s="26"/>
      <c r="BR69" s="26"/>
      <c r="BS69" s="26"/>
      <c r="BT69" s="26"/>
      <c r="BU69" s="26"/>
      <c r="BV69" s="57">
        <f t="shared" si="58"/>
        <v>35</v>
      </c>
      <c r="BW69" s="301"/>
      <c r="BX69" s="36" t="str">
        <f t="shared" si="59"/>
        <v/>
      </c>
      <c r="BY69" s="26"/>
      <c r="BZ69" s="26"/>
      <c r="CA69" s="26"/>
      <c r="CB69" s="26"/>
      <c r="CC69" s="26"/>
      <c r="CD69" s="57">
        <f t="shared" si="60"/>
        <v>35</v>
      </c>
      <c r="CE69" s="301"/>
      <c r="CF69" s="36" t="str">
        <f t="shared" si="61"/>
        <v/>
      </c>
      <c r="CL69" s="57">
        <f t="shared" si="62"/>
        <v>35</v>
      </c>
      <c r="CM69" s="301"/>
      <c r="CN69" s="36" t="str">
        <f t="shared" si="63"/>
        <v/>
      </c>
      <c r="CT69" s="57">
        <f t="shared" si="64"/>
        <v>35</v>
      </c>
      <c r="CU69" s="301"/>
      <c r="CV69" s="36" t="str">
        <f t="shared" si="65"/>
        <v/>
      </c>
      <c r="DB69" s="57">
        <f t="shared" si="66"/>
        <v>35</v>
      </c>
      <c r="DC69" s="301"/>
      <c r="DD69" s="36" t="str">
        <f t="shared" si="67"/>
        <v/>
      </c>
      <c r="DJ69" s="57">
        <f t="shared" si="68"/>
        <v>35</v>
      </c>
      <c r="DK69" s="301"/>
      <c r="DL69" s="36" t="str">
        <f t="shared" si="69"/>
        <v/>
      </c>
      <c r="DR69" s="57">
        <f t="shared" si="70"/>
        <v>35</v>
      </c>
      <c r="DS69" s="301"/>
      <c r="DT69" s="36" t="str">
        <f t="shared" si="71"/>
        <v/>
      </c>
      <c r="DZ69" s="57">
        <f t="shared" si="72"/>
        <v>35</v>
      </c>
      <c r="EA69" s="301"/>
      <c r="EB69" s="36" t="str">
        <f t="shared" si="73"/>
        <v/>
      </c>
      <c r="EC69" s="26"/>
      <c r="ED69" s="26"/>
      <c r="EE69" s="26"/>
      <c r="EF69" s="26"/>
      <c r="EG69" s="26"/>
      <c r="EH69" s="57">
        <f t="shared" si="74"/>
        <v>35</v>
      </c>
      <c r="EI69" s="301"/>
      <c r="EJ69" s="36" t="str">
        <f t="shared" si="75"/>
        <v/>
      </c>
      <c r="EK69" s="26"/>
      <c r="EL69" s="26"/>
      <c r="EM69" s="26"/>
      <c r="EN69" s="26"/>
      <c r="EO69" s="26"/>
      <c r="EP69" s="57">
        <f t="shared" si="76"/>
        <v>35</v>
      </c>
      <c r="EQ69" s="301"/>
      <c r="ER69" s="36" t="str">
        <f t="shared" si="77"/>
        <v/>
      </c>
      <c r="ES69" s="26"/>
      <c r="ET69" s="26"/>
      <c r="EU69" s="26"/>
      <c r="EV69" s="26"/>
      <c r="EW69" s="26"/>
      <c r="EX69" s="57">
        <f t="shared" si="78"/>
        <v>35</v>
      </c>
      <c r="EY69" s="301"/>
      <c r="EZ69" s="36" t="str">
        <f t="shared" si="79"/>
        <v/>
      </c>
      <c r="FA69" s="26"/>
      <c r="FB69" s="26"/>
      <c r="FC69" s="26"/>
      <c r="FD69" s="26"/>
      <c r="FE69" s="26"/>
    </row>
    <row r="70" spans="1:161" ht="14.5">
      <c r="A70" s="26"/>
      <c r="B70" s="57">
        <f t="shared" si="41"/>
        <v>36</v>
      </c>
      <c r="C70" s="460"/>
      <c r="D70" s="36" t="str">
        <f t="shared" si="40"/>
        <v/>
      </c>
      <c r="E70" s="26"/>
      <c r="F70" s="26"/>
      <c r="G70" s="26"/>
      <c r="H70" s="26"/>
      <c r="I70" s="26"/>
      <c r="J70" s="57">
        <f t="shared" si="42"/>
        <v>36</v>
      </c>
      <c r="K70" s="460"/>
      <c r="L70" s="36" t="str">
        <f t="shared" si="43"/>
        <v/>
      </c>
      <c r="M70" s="26"/>
      <c r="N70" s="26"/>
      <c r="O70" s="26"/>
      <c r="P70" s="26"/>
      <c r="Q70" s="26"/>
      <c r="R70" s="57">
        <f t="shared" si="44"/>
        <v>36</v>
      </c>
      <c r="S70" s="460"/>
      <c r="T70" s="36" t="str">
        <f t="shared" si="45"/>
        <v/>
      </c>
      <c r="U70" s="26"/>
      <c r="V70" s="26"/>
      <c r="W70" s="26"/>
      <c r="X70" s="26"/>
      <c r="Y70" s="26"/>
      <c r="Z70" s="57">
        <f t="shared" si="46"/>
        <v>36</v>
      </c>
      <c r="AA70" s="460"/>
      <c r="AB70" s="36" t="str">
        <f t="shared" si="47"/>
        <v/>
      </c>
      <c r="AC70" s="26"/>
      <c r="AD70" s="26"/>
      <c r="AE70" s="26"/>
      <c r="AF70" s="26"/>
      <c r="AG70" s="26"/>
      <c r="AH70" s="57">
        <f t="shared" si="48"/>
        <v>36</v>
      </c>
      <c r="AI70" s="460"/>
      <c r="AJ70" s="36" t="str">
        <f t="shared" si="49"/>
        <v/>
      </c>
      <c r="AK70" s="26"/>
      <c r="AL70" s="26"/>
      <c r="AM70" s="26"/>
      <c r="AN70" s="26"/>
      <c r="AO70" s="26"/>
      <c r="AP70" s="57">
        <f t="shared" si="50"/>
        <v>36</v>
      </c>
      <c r="AQ70" s="460"/>
      <c r="AR70" s="36" t="str">
        <f t="shared" si="51"/>
        <v/>
      </c>
      <c r="AS70" s="26"/>
      <c r="AT70" s="26"/>
      <c r="AU70" s="26"/>
      <c r="AV70" s="26"/>
      <c r="AW70" s="26"/>
      <c r="AX70" s="57">
        <f t="shared" si="52"/>
        <v>36</v>
      </c>
      <c r="AY70" s="460"/>
      <c r="AZ70" s="36" t="str">
        <f t="shared" si="53"/>
        <v/>
      </c>
      <c r="BA70" s="26"/>
      <c r="BB70" s="26"/>
      <c r="BC70" s="26"/>
      <c r="BD70" s="26"/>
      <c r="BE70" s="26"/>
      <c r="BF70" s="57">
        <f t="shared" si="54"/>
        <v>36</v>
      </c>
      <c r="BG70" s="460"/>
      <c r="BH70" s="36" t="str">
        <f t="shared" si="55"/>
        <v/>
      </c>
      <c r="BI70" s="26"/>
      <c r="BJ70" s="26"/>
      <c r="BK70" s="26"/>
      <c r="BL70" s="26"/>
      <c r="BM70" s="26"/>
      <c r="BN70" s="57">
        <f t="shared" si="56"/>
        <v>36</v>
      </c>
      <c r="BO70" s="301"/>
      <c r="BP70" s="36" t="str">
        <f t="shared" si="57"/>
        <v/>
      </c>
      <c r="BQ70" s="26"/>
      <c r="BR70" s="26"/>
      <c r="BS70" s="26"/>
      <c r="BT70" s="26"/>
      <c r="BU70" s="26"/>
      <c r="BV70" s="57">
        <f t="shared" si="58"/>
        <v>36</v>
      </c>
      <c r="BW70" s="301"/>
      <c r="BX70" s="36" t="str">
        <f t="shared" si="59"/>
        <v/>
      </c>
      <c r="BY70" s="26"/>
      <c r="BZ70" s="26"/>
      <c r="CA70" s="26"/>
      <c r="CB70" s="26"/>
      <c r="CC70" s="26"/>
      <c r="CD70" s="57">
        <f t="shared" si="60"/>
        <v>36</v>
      </c>
      <c r="CE70" s="301"/>
      <c r="CF70" s="36" t="str">
        <f t="shared" si="61"/>
        <v/>
      </c>
      <c r="CL70" s="57">
        <f t="shared" si="62"/>
        <v>36</v>
      </c>
      <c r="CM70" s="301"/>
      <c r="CN70" s="36" t="str">
        <f t="shared" si="63"/>
        <v/>
      </c>
      <c r="CT70" s="57">
        <f t="shared" si="64"/>
        <v>36</v>
      </c>
      <c r="CU70" s="301"/>
      <c r="CV70" s="36" t="str">
        <f t="shared" si="65"/>
        <v/>
      </c>
      <c r="DB70" s="57">
        <f t="shared" si="66"/>
        <v>36</v>
      </c>
      <c r="DC70" s="301"/>
      <c r="DD70" s="36" t="str">
        <f t="shared" si="67"/>
        <v/>
      </c>
      <c r="DJ70" s="57">
        <f t="shared" si="68"/>
        <v>36</v>
      </c>
      <c r="DK70" s="301"/>
      <c r="DL70" s="36" t="str">
        <f t="shared" si="69"/>
        <v/>
      </c>
      <c r="DR70" s="57">
        <f t="shared" si="70"/>
        <v>36</v>
      </c>
      <c r="DS70" s="301"/>
      <c r="DT70" s="36" t="str">
        <f t="shared" si="71"/>
        <v/>
      </c>
      <c r="DZ70" s="57">
        <f t="shared" si="72"/>
        <v>36</v>
      </c>
      <c r="EA70" s="301"/>
      <c r="EB70" s="36" t="str">
        <f t="shared" si="73"/>
        <v/>
      </c>
      <c r="EC70" s="26"/>
      <c r="ED70" s="26"/>
      <c r="EE70" s="26"/>
      <c r="EF70" s="26"/>
      <c r="EG70" s="26"/>
      <c r="EH70" s="57">
        <f t="shared" si="74"/>
        <v>36</v>
      </c>
      <c r="EI70" s="301"/>
      <c r="EJ70" s="36" t="str">
        <f t="shared" si="75"/>
        <v/>
      </c>
      <c r="EK70" s="26"/>
      <c r="EL70" s="26"/>
      <c r="EM70" s="26"/>
      <c r="EN70" s="26"/>
      <c r="EO70" s="26"/>
      <c r="EP70" s="57">
        <f t="shared" si="76"/>
        <v>36</v>
      </c>
      <c r="EQ70" s="301"/>
      <c r="ER70" s="36" t="str">
        <f t="shared" si="77"/>
        <v/>
      </c>
      <c r="ES70" s="26"/>
      <c r="ET70" s="26"/>
      <c r="EU70" s="26"/>
      <c r="EV70" s="26"/>
      <c r="EW70" s="26"/>
      <c r="EX70" s="57">
        <f t="shared" si="78"/>
        <v>36</v>
      </c>
      <c r="EY70" s="301"/>
      <c r="EZ70" s="36" t="str">
        <f t="shared" si="79"/>
        <v/>
      </c>
      <c r="FA70" s="26"/>
      <c r="FB70" s="26"/>
      <c r="FC70" s="26"/>
      <c r="FD70" s="26"/>
      <c r="FE70" s="26"/>
    </row>
    <row r="71" spans="1:161" ht="14.5">
      <c r="A71" s="26"/>
      <c r="B71" s="57">
        <f t="shared" si="41"/>
        <v>37</v>
      </c>
      <c r="C71" s="460"/>
      <c r="D71" s="36" t="str">
        <f t="shared" si="40"/>
        <v/>
      </c>
      <c r="E71" s="26"/>
      <c r="F71" s="26"/>
      <c r="G71" s="26"/>
      <c r="H71" s="26"/>
      <c r="I71" s="26"/>
      <c r="J71" s="57">
        <f t="shared" si="42"/>
        <v>37</v>
      </c>
      <c r="K71" s="460"/>
      <c r="L71" s="36" t="str">
        <f t="shared" si="43"/>
        <v/>
      </c>
      <c r="M71" s="26"/>
      <c r="N71" s="26"/>
      <c r="O71" s="26"/>
      <c r="P71" s="26"/>
      <c r="Q71" s="26"/>
      <c r="R71" s="57">
        <f t="shared" si="44"/>
        <v>37</v>
      </c>
      <c r="S71" s="460"/>
      <c r="T71" s="36" t="str">
        <f t="shared" si="45"/>
        <v/>
      </c>
      <c r="U71" s="26"/>
      <c r="V71" s="26"/>
      <c r="W71" s="26"/>
      <c r="X71" s="26"/>
      <c r="Y71" s="26"/>
      <c r="Z71" s="57">
        <f t="shared" si="46"/>
        <v>37</v>
      </c>
      <c r="AA71" s="460"/>
      <c r="AB71" s="36" t="str">
        <f t="shared" si="47"/>
        <v/>
      </c>
      <c r="AC71" s="26"/>
      <c r="AD71" s="26"/>
      <c r="AE71" s="26"/>
      <c r="AF71" s="26"/>
      <c r="AG71" s="26"/>
      <c r="AH71" s="57">
        <f t="shared" si="48"/>
        <v>37</v>
      </c>
      <c r="AI71" s="460"/>
      <c r="AJ71" s="36" t="str">
        <f t="shared" si="49"/>
        <v/>
      </c>
      <c r="AK71" s="26"/>
      <c r="AL71" s="26"/>
      <c r="AM71" s="26"/>
      <c r="AN71" s="26"/>
      <c r="AO71" s="26"/>
      <c r="AP71" s="57">
        <f t="shared" si="50"/>
        <v>37</v>
      </c>
      <c r="AQ71" s="460"/>
      <c r="AR71" s="36" t="str">
        <f t="shared" si="51"/>
        <v/>
      </c>
      <c r="AS71" s="26"/>
      <c r="AT71" s="26"/>
      <c r="AU71" s="26"/>
      <c r="AV71" s="26"/>
      <c r="AW71" s="26"/>
      <c r="AX71" s="57">
        <f t="shared" si="52"/>
        <v>37</v>
      </c>
      <c r="AY71" s="460"/>
      <c r="AZ71" s="36" t="str">
        <f t="shared" si="53"/>
        <v/>
      </c>
      <c r="BA71" s="26"/>
      <c r="BB71" s="26"/>
      <c r="BC71" s="26"/>
      <c r="BD71" s="26"/>
      <c r="BE71" s="26"/>
      <c r="BF71" s="57">
        <f t="shared" si="54"/>
        <v>37</v>
      </c>
      <c r="BG71" s="460"/>
      <c r="BH71" s="36" t="str">
        <f t="shared" si="55"/>
        <v/>
      </c>
      <c r="BI71" s="26"/>
      <c r="BJ71" s="26"/>
      <c r="BK71" s="26"/>
      <c r="BL71" s="26"/>
      <c r="BM71" s="26"/>
      <c r="BN71" s="57">
        <f t="shared" si="56"/>
        <v>37</v>
      </c>
      <c r="BO71" s="301"/>
      <c r="BP71" s="36" t="str">
        <f t="shared" si="57"/>
        <v/>
      </c>
      <c r="BQ71" s="26"/>
      <c r="BR71" s="26"/>
      <c r="BS71" s="26"/>
      <c r="BT71" s="26"/>
      <c r="BU71" s="26"/>
      <c r="BV71" s="57">
        <f t="shared" si="58"/>
        <v>37</v>
      </c>
      <c r="BW71" s="301"/>
      <c r="BX71" s="36" t="str">
        <f t="shared" si="59"/>
        <v/>
      </c>
      <c r="BY71" s="26"/>
      <c r="BZ71" s="26"/>
      <c r="CA71" s="26"/>
      <c r="CB71" s="26"/>
      <c r="CC71" s="26"/>
      <c r="CD71" s="57">
        <f t="shared" si="60"/>
        <v>37</v>
      </c>
      <c r="CE71" s="301"/>
      <c r="CF71" s="36" t="str">
        <f t="shared" si="61"/>
        <v/>
      </c>
      <c r="CL71" s="57">
        <f t="shared" si="62"/>
        <v>37</v>
      </c>
      <c r="CM71" s="301"/>
      <c r="CN71" s="36" t="str">
        <f t="shared" si="63"/>
        <v/>
      </c>
      <c r="CT71" s="57">
        <f t="shared" si="64"/>
        <v>37</v>
      </c>
      <c r="CU71" s="301"/>
      <c r="CV71" s="36" t="str">
        <f t="shared" si="65"/>
        <v/>
      </c>
      <c r="DB71" s="57">
        <f t="shared" si="66"/>
        <v>37</v>
      </c>
      <c r="DC71" s="301"/>
      <c r="DD71" s="36" t="str">
        <f t="shared" si="67"/>
        <v/>
      </c>
      <c r="DJ71" s="57">
        <f t="shared" si="68"/>
        <v>37</v>
      </c>
      <c r="DK71" s="301"/>
      <c r="DL71" s="36" t="str">
        <f t="shared" si="69"/>
        <v/>
      </c>
      <c r="DR71" s="57">
        <f t="shared" si="70"/>
        <v>37</v>
      </c>
      <c r="DS71" s="301"/>
      <c r="DT71" s="36" t="str">
        <f t="shared" si="71"/>
        <v/>
      </c>
      <c r="DZ71" s="57">
        <f t="shared" si="72"/>
        <v>37</v>
      </c>
      <c r="EA71" s="301"/>
      <c r="EB71" s="36" t="str">
        <f t="shared" si="73"/>
        <v/>
      </c>
      <c r="EC71" s="26"/>
      <c r="ED71" s="26"/>
      <c r="EE71" s="26"/>
      <c r="EF71" s="26"/>
      <c r="EG71" s="26"/>
      <c r="EH71" s="57">
        <f t="shared" si="74"/>
        <v>37</v>
      </c>
      <c r="EI71" s="301"/>
      <c r="EJ71" s="36" t="str">
        <f t="shared" si="75"/>
        <v/>
      </c>
      <c r="EK71" s="26"/>
      <c r="EL71" s="26"/>
      <c r="EM71" s="26"/>
      <c r="EN71" s="26"/>
      <c r="EO71" s="26"/>
      <c r="EP71" s="57">
        <f t="shared" si="76"/>
        <v>37</v>
      </c>
      <c r="EQ71" s="301"/>
      <c r="ER71" s="36" t="str">
        <f t="shared" si="77"/>
        <v/>
      </c>
      <c r="ES71" s="26"/>
      <c r="ET71" s="26"/>
      <c r="EU71" s="26"/>
      <c r="EV71" s="26"/>
      <c r="EW71" s="26"/>
      <c r="EX71" s="57">
        <f t="shared" si="78"/>
        <v>37</v>
      </c>
      <c r="EY71" s="301"/>
      <c r="EZ71" s="36" t="str">
        <f t="shared" si="79"/>
        <v/>
      </c>
      <c r="FA71" s="26"/>
      <c r="FB71" s="26"/>
      <c r="FC71" s="26"/>
      <c r="FD71" s="26"/>
      <c r="FE71" s="26"/>
    </row>
    <row r="72" spans="1:161" ht="14.5">
      <c r="A72" s="26"/>
      <c r="B72" s="57">
        <f t="shared" si="41"/>
        <v>38</v>
      </c>
      <c r="C72" s="460"/>
      <c r="D72" s="36" t="str">
        <f t="shared" si="40"/>
        <v/>
      </c>
      <c r="E72" s="26"/>
      <c r="F72" s="26"/>
      <c r="G72" s="26"/>
      <c r="H72" s="26"/>
      <c r="I72" s="26"/>
      <c r="J72" s="57">
        <f t="shared" si="42"/>
        <v>38</v>
      </c>
      <c r="K72" s="460"/>
      <c r="L72" s="36" t="str">
        <f t="shared" si="43"/>
        <v/>
      </c>
      <c r="M72" s="26"/>
      <c r="N72" s="26"/>
      <c r="O72" s="26"/>
      <c r="P72" s="26"/>
      <c r="Q72" s="26"/>
      <c r="R72" s="57">
        <f t="shared" si="44"/>
        <v>38</v>
      </c>
      <c r="S72" s="460"/>
      <c r="T72" s="36" t="str">
        <f t="shared" si="45"/>
        <v/>
      </c>
      <c r="U72" s="26"/>
      <c r="V72" s="26"/>
      <c r="W72" s="26"/>
      <c r="X72" s="26"/>
      <c r="Y72" s="26"/>
      <c r="Z72" s="57">
        <f t="shared" si="46"/>
        <v>38</v>
      </c>
      <c r="AA72" s="460"/>
      <c r="AB72" s="36" t="str">
        <f t="shared" si="47"/>
        <v/>
      </c>
      <c r="AC72" s="26"/>
      <c r="AD72" s="26"/>
      <c r="AE72" s="26"/>
      <c r="AF72" s="26"/>
      <c r="AG72" s="26"/>
      <c r="AH72" s="57">
        <f t="shared" si="48"/>
        <v>38</v>
      </c>
      <c r="AI72" s="460"/>
      <c r="AJ72" s="36" t="str">
        <f t="shared" si="49"/>
        <v/>
      </c>
      <c r="AK72" s="26"/>
      <c r="AL72" s="26"/>
      <c r="AM72" s="26"/>
      <c r="AN72" s="26"/>
      <c r="AO72" s="26"/>
      <c r="AP72" s="57">
        <f t="shared" si="50"/>
        <v>38</v>
      </c>
      <c r="AQ72" s="460"/>
      <c r="AR72" s="36" t="str">
        <f t="shared" si="51"/>
        <v/>
      </c>
      <c r="AS72" s="26"/>
      <c r="AT72" s="26"/>
      <c r="AU72" s="26"/>
      <c r="AV72" s="26"/>
      <c r="AW72" s="26"/>
      <c r="AX72" s="57">
        <f t="shared" si="52"/>
        <v>38</v>
      </c>
      <c r="AY72" s="460"/>
      <c r="AZ72" s="36" t="str">
        <f t="shared" si="53"/>
        <v/>
      </c>
      <c r="BA72" s="26"/>
      <c r="BB72" s="26"/>
      <c r="BC72" s="26"/>
      <c r="BD72" s="26"/>
      <c r="BE72" s="26"/>
      <c r="BF72" s="57">
        <f t="shared" si="54"/>
        <v>38</v>
      </c>
      <c r="BG72" s="460"/>
      <c r="BH72" s="36" t="str">
        <f t="shared" si="55"/>
        <v/>
      </c>
      <c r="BI72" s="26"/>
      <c r="BJ72" s="26"/>
      <c r="BK72" s="26"/>
      <c r="BL72" s="26"/>
      <c r="BM72" s="26"/>
      <c r="BN72" s="57">
        <f t="shared" si="56"/>
        <v>38</v>
      </c>
      <c r="BO72" s="301"/>
      <c r="BP72" s="36" t="str">
        <f t="shared" si="57"/>
        <v/>
      </c>
      <c r="BQ72" s="26"/>
      <c r="BR72" s="26"/>
      <c r="BS72" s="26"/>
      <c r="BT72" s="26"/>
      <c r="BU72" s="26"/>
      <c r="BV72" s="57">
        <f t="shared" si="58"/>
        <v>38</v>
      </c>
      <c r="BW72" s="301"/>
      <c r="BX72" s="36" t="str">
        <f t="shared" si="59"/>
        <v/>
      </c>
      <c r="BY72" s="26"/>
      <c r="BZ72" s="26"/>
      <c r="CA72" s="26"/>
      <c r="CB72" s="26"/>
      <c r="CC72" s="26"/>
      <c r="CD72" s="57">
        <f t="shared" si="60"/>
        <v>38</v>
      </c>
      <c r="CE72" s="301"/>
      <c r="CF72" s="36" t="str">
        <f t="shared" si="61"/>
        <v/>
      </c>
      <c r="CL72" s="57">
        <f t="shared" si="62"/>
        <v>38</v>
      </c>
      <c r="CM72" s="301"/>
      <c r="CN72" s="36" t="str">
        <f t="shared" si="63"/>
        <v/>
      </c>
      <c r="CT72" s="57">
        <f t="shared" si="64"/>
        <v>38</v>
      </c>
      <c r="CU72" s="301"/>
      <c r="CV72" s="36" t="str">
        <f t="shared" si="65"/>
        <v/>
      </c>
      <c r="DB72" s="57">
        <f t="shared" si="66"/>
        <v>38</v>
      </c>
      <c r="DC72" s="301"/>
      <c r="DD72" s="36" t="str">
        <f t="shared" si="67"/>
        <v/>
      </c>
      <c r="DJ72" s="57">
        <f t="shared" si="68"/>
        <v>38</v>
      </c>
      <c r="DK72" s="301"/>
      <c r="DL72" s="36" t="str">
        <f t="shared" si="69"/>
        <v/>
      </c>
      <c r="DR72" s="57">
        <f t="shared" si="70"/>
        <v>38</v>
      </c>
      <c r="DS72" s="301"/>
      <c r="DT72" s="36" t="str">
        <f t="shared" si="71"/>
        <v/>
      </c>
      <c r="DZ72" s="57">
        <f t="shared" si="72"/>
        <v>38</v>
      </c>
      <c r="EA72" s="301"/>
      <c r="EB72" s="36" t="str">
        <f t="shared" si="73"/>
        <v/>
      </c>
      <c r="EC72" s="26"/>
      <c r="ED72" s="26"/>
      <c r="EE72" s="26"/>
      <c r="EF72" s="26"/>
      <c r="EG72" s="26"/>
      <c r="EH72" s="57">
        <f t="shared" si="74"/>
        <v>38</v>
      </c>
      <c r="EI72" s="301"/>
      <c r="EJ72" s="36" t="str">
        <f t="shared" si="75"/>
        <v/>
      </c>
      <c r="EK72" s="26"/>
      <c r="EL72" s="26"/>
      <c r="EM72" s="26"/>
      <c r="EN72" s="26"/>
      <c r="EO72" s="26"/>
      <c r="EP72" s="57">
        <f t="shared" si="76"/>
        <v>38</v>
      </c>
      <c r="EQ72" s="301"/>
      <c r="ER72" s="36" t="str">
        <f t="shared" si="77"/>
        <v/>
      </c>
      <c r="ES72" s="26"/>
      <c r="ET72" s="26"/>
      <c r="EU72" s="26"/>
      <c r="EV72" s="26"/>
      <c r="EW72" s="26"/>
      <c r="EX72" s="57">
        <f t="shared" si="78"/>
        <v>38</v>
      </c>
      <c r="EY72" s="301"/>
      <c r="EZ72" s="36" t="str">
        <f t="shared" si="79"/>
        <v/>
      </c>
      <c r="FA72" s="26"/>
      <c r="FB72" s="26"/>
      <c r="FC72" s="26"/>
      <c r="FD72" s="26"/>
      <c r="FE72" s="26"/>
    </row>
    <row r="73" spans="1:161" ht="14.5">
      <c r="A73" s="26"/>
      <c r="B73" s="57">
        <f t="shared" si="41"/>
        <v>39</v>
      </c>
      <c r="C73" s="460"/>
      <c r="D73" s="36" t="str">
        <f t="shared" si="40"/>
        <v/>
      </c>
      <c r="E73" s="26"/>
      <c r="F73" s="26"/>
      <c r="G73" s="26"/>
      <c r="H73" s="26"/>
      <c r="I73" s="26"/>
      <c r="J73" s="57">
        <f t="shared" si="42"/>
        <v>39</v>
      </c>
      <c r="K73" s="460"/>
      <c r="L73" s="36" t="str">
        <f t="shared" si="43"/>
        <v/>
      </c>
      <c r="M73" s="26"/>
      <c r="N73" s="26"/>
      <c r="O73" s="26"/>
      <c r="P73" s="26"/>
      <c r="Q73" s="26"/>
      <c r="R73" s="57">
        <f t="shared" si="44"/>
        <v>39</v>
      </c>
      <c r="S73" s="460"/>
      <c r="T73" s="36" t="str">
        <f t="shared" si="45"/>
        <v/>
      </c>
      <c r="U73" s="26"/>
      <c r="V73" s="26"/>
      <c r="W73" s="26"/>
      <c r="X73" s="26"/>
      <c r="Y73" s="26"/>
      <c r="Z73" s="57">
        <f t="shared" si="46"/>
        <v>39</v>
      </c>
      <c r="AA73" s="460"/>
      <c r="AB73" s="36" t="str">
        <f t="shared" si="47"/>
        <v/>
      </c>
      <c r="AC73" s="26"/>
      <c r="AD73" s="26"/>
      <c r="AE73" s="26"/>
      <c r="AF73" s="26"/>
      <c r="AG73" s="26"/>
      <c r="AH73" s="57">
        <f t="shared" si="48"/>
        <v>39</v>
      </c>
      <c r="AI73" s="460"/>
      <c r="AJ73" s="36" t="str">
        <f t="shared" si="49"/>
        <v/>
      </c>
      <c r="AK73" s="26"/>
      <c r="AL73" s="26"/>
      <c r="AM73" s="26"/>
      <c r="AN73" s="26"/>
      <c r="AO73" s="26"/>
      <c r="AP73" s="57">
        <f t="shared" si="50"/>
        <v>39</v>
      </c>
      <c r="AQ73" s="460"/>
      <c r="AR73" s="36" t="str">
        <f t="shared" si="51"/>
        <v/>
      </c>
      <c r="AS73" s="26"/>
      <c r="AT73" s="26"/>
      <c r="AU73" s="26"/>
      <c r="AV73" s="26"/>
      <c r="AW73" s="26"/>
      <c r="AX73" s="57">
        <f t="shared" si="52"/>
        <v>39</v>
      </c>
      <c r="AY73" s="460"/>
      <c r="AZ73" s="36" t="str">
        <f t="shared" si="53"/>
        <v/>
      </c>
      <c r="BA73" s="26"/>
      <c r="BB73" s="26"/>
      <c r="BC73" s="26"/>
      <c r="BD73" s="26"/>
      <c r="BE73" s="26"/>
      <c r="BF73" s="57">
        <f t="shared" si="54"/>
        <v>39</v>
      </c>
      <c r="BG73" s="460"/>
      <c r="BH73" s="36" t="str">
        <f t="shared" si="55"/>
        <v/>
      </c>
      <c r="BI73" s="26"/>
      <c r="BJ73" s="26"/>
      <c r="BK73" s="26"/>
      <c r="BL73" s="26"/>
      <c r="BM73" s="26"/>
      <c r="BN73" s="57">
        <f t="shared" si="56"/>
        <v>39</v>
      </c>
      <c r="BO73" s="301"/>
      <c r="BP73" s="36" t="str">
        <f t="shared" si="57"/>
        <v/>
      </c>
      <c r="BQ73" s="26"/>
      <c r="BR73" s="26"/>
      <c r="BS73" s="26"/>
      <c r="BT73" s="26"/>
      <c r="BU73" s="26"/>
      <c r="BV73" s="57">
        <f t="shared" si="58"/>
        <v>39</v>
      </c>
      <c r="BW73" s="301"/>
      <c r="BX73" s="36" t="str">
        <f t="shared" si="59"/>
        <v/>
      </c>
      <c r="BY73" s="26"/>
      <c r="BZ73" s="26"/>
      <c r="CA73" s="26"/>
      <c r="CB73" s="26"/>
      <c r="CC73" s="26"/>
      <c r="CD73" s="57">
        <f t="shared" si="60"/>
        <v>39</v>
      </c>
      <c r="CE73" s="301"/>
      <c r="CF73" s="36" t="str">
        <f t="shared" si="61"/>
        <v/>
      </c>
      <c r="CL73" s="57">
        <f t="shared" si="62"/>
        <v>39</v>
      </c>
      <c r="CM73" s="301"/>
      <c r="CN73" s="36" t="str">
        <f t="shared" si="63"/>
        <v/>
      </c>
      <c r="CT73" s="57">
        <f t="shared" si="64"/>
        <v>39</v>
      </c>
      <c r="CU73" s="301"/>
      <c r="CV73" s="36" t="str">
        <f t="shared" si="65"/>
        <v/>
      </c>
      <c r="DB73" s="57">
        <f t="shared" si="66"/>
        <v>39</v>
      </c>
      <c r="DC73" s="301"/>
      <c r="DD73" s="36" t="str">
        <f t="shared" si="67"/>
        <v/>
      </c>
      <c r="DJ73" s="57">
        <f t="shared" si="68"/>
        <v>39</v>
      </c>
      <c r="DK73" s="301"/>
      <c r="DL73" s="36" t="str">
        <f t="shared" si="69"/>
        <v/>
      </c>
      <c r="DR73" s="57">
        <f t="shared" si="70"/>
        <v>39</v>
      </c>
      <c r="DS73" s="301"/>
      <c r="DT73" s="36" t="str">
        <f t="shared" si="71"/>
        <v/>
      </c>
      <c r="DZ73" s="57">
        <f t="shared" si="72"/>
        <v>39</v>
      </c>
      <c r="EA73" s="301"/>
      <c r="EB73" s="36" t="str">
        <f t="shared" si="73"/>
        <v/>
      </c>
      <c r="EC73" s="26"/>
      <c r="ED73" s="26"/>
      <c r="EE73" s="26"/>
      <c r="EF73" s="26"/>
      <c r="EG73" s="26"/>
      <c r="EH73" s="57">
        <f t="shared" si="74"/>
        <v>39</v>
      </c>
      <c r="EI73" s="301"/>
      <c r="EJ73" s="36" t="str">
        <f t="shared" si="75"/>
        <v/>
      </c>
      <c r="EK73" s="26"/>
      <c r="EL73" s="26"/>
      <c r="EM73" s="26"/>
      <c r="EN73" s="26"/>
      <c r="EO73" s="26"/>
      <c r="EP73" s="57">
        <f t="shared" si="76"/>
        <v>39</v>
      </c>
      <c r="EQ73" s="301"/>
      <c r="ER73" s="36" t="str">
        <f t="shared" si="77"/>
        <v/>
      </c>
      <c r="ES73" s="26"/>
      <c r="ET73" s="26"/>
      <c r="EU73" s="26"/>
      <c r="EV73" s="26"/>
      <c r="EW73" s="26"/>
      <c r="EX73" s="57">
        <f t="shared" si="78"/>
        <v>39</v>
      </c>
      <c r="EY73" s="301"/>
      <c r="EZ73" s="36" t="str">
        <f t="shared" si="79"/>
        <v/>
      </c>
      <c r="FA73" s="26"/>
      <c r="FB73" s="26"/>
      <c r="FC73" s="26"/>
      <c r="FD73" s="26"/>
      <c r="FE73" s="26"/>
    </row>
    <row r="74" spans="1:161" ht="14.5">
      <c r="A74" s="26"/>
      <c r="B74" s="57">
        <f t="shared" si="41"/>
        <v>40</v>
      </c>
      <c r="C74" s="460"/>
      <c r="D74" s="36" t="str">
        <f t="shared" si="40"/>
        <v/>
      </c>
      <c r="E74" s="26"/>
      <c r="F74" s="26"/>
      <c r="G74" s="26"/>
      <c r="H74" s="26"/>
      <c r="I74" s="26"/>
      <c r="J74" s="57">
        <f t="shared" si="42"/>
        <v>40</v>
      </c>
      <c r="K74" s="460"/>
      <c r="L74" s="36" t="str">
        <f t="shared" si="43"/>
        <v/>
      </c>
      <c r="M74" s="26"/>
      <c r="N74" s="26"/>
      <c r="O74" s="26"/>
      <c r="P74" s="26"/>
      <c r="Q74" s="26"/>
      <c r="R74" s="57">
        <f t="shared" si="44"/>
        <v>40</v>
      </c>
      <c r="S74" s="460"/>
      <c r="T74" s="36" t="str">
        <f t="shared" si="45"/>
        <v/>
      </c>
      <c r="U74" s="26"/>
      <c r="V74" s="26"/>
      <c r="W74" s="26"/>
      <c r="X74" s="26"/>
      <c r="Y74" s="26"/>
      <c r="Z74" s="57">
        <f t="shared" si="46"/>
        <v>40</v>
      </c>
      <c r="AA74" s="460"/>
      <c r="AB74" s="36" t="str">
        <f t="shared" si="47"/>
        <v/>
      </c>
      <c r="AC74" s="26"/>
      <c r="AD74" s="26"/>
      <c r="AE74" s="26"/>
      <c r="AF74" s="26"/>
      <c r="AG74" s="26"/>
      <c r="AH74" s="57">
        <f t="shared" si="48"/>
        <v>40</v>
      </c>
      <c r="AI74" s="460"/>
      <c r="AJ74" s="36" t="str">
        <f t="shared" si="49"/>
        <v/>
      </c>
      <c r="AK74" s="26"/>
      <c r="AL74" s="26"/>
      <c r="AM74" s="26"/>
      <c r="AN74" s="26"/>
      <c r="AO74" s="26"/>
      <c r="AP74" s="57">
        <f t="shared" si="50"/>
        <v>40</v>
      </c>
      <c r="AQ74" s="460"/>
      <c r="AR74" s="36" t="str">
        <f t="shared" si="51"/>
        <v/>
      </c>
      <c r="AS74" s="26"/>
      <c r="AT74" s="26"/>
      <c r="AU74" s="26"/>
      <c r="AV74" s="26"/>
      <c r="AW74" s="26"/>
      <c r="AX74" s="57">
        <f t="shared" si="52"/>
        <v>40</v>
      </c>
      <c r="AY74" s="460"/>
      <c r="AZ74" s="36" t="str">
        <f t="shared" si="53"/>
        <v/>
      </c>
      <c r="BA74" s="26"/>
      <c r="BB74" s="26"/>
      <c r="BC74" s="26"/>
      <c r="BD74" s="26"/>
      <c r="BE74" s="26"/>
      <c r="BF74" s="57">
        <f t="shared" si="54"/>
        <v>40</v>
      </c>
      <c r="BG74" s="460"/>
      <c r="BH74" s="36" t="str">
        <f t="shared" si="55"/>
        <v/>
      </c>
      <c r="BI74" s="26"/>
      <c r="BJ74" s="26"/>
      <c r="BK74" s="26"/>
      <c r="BL74" s="26"/>
      <c r="BM74" s="26"/>
      <c r="BN74" s="57">
        <f t="shared" si="56"/>
        <v>40</v>
      </c>
      <c r="BO74" s="301"/>
      <c r="BP74" s="36" t="str">
        <f t="shared" si="57"/>
        <v/>
      </c>
      <c r="BQ74" s="26"/>
      <c r="BR74" s="26"/>
      <c r="BS74" s="26"/>
      <c r="BT74" s="26"/>
      <c r="BU74" s="26"/>
      <c r="BV74" s="57">
        <f t="shared" si="58"/>
        <v>40</v>
      </c>
      <c r="BW74" s="301"/>
      <c r="BX74" s="36" t="str">
        <f t="shared" si="59"/>
        <v/>
      </c>
      <c r="BY74" s="26"/>
      <c r="BZ74" s="26"/>
      <c r="CA74" s="26"/>
      <c r="CB74" s="26"/>
      <c r="CC74" s="26"/>
      <c r="CD74" s="57">
        <f t="shared" si="60"/>
        <v>40</v>
      </c>
      <c r="CE74" s="301"/>
      <c r="CF74" s="36" t="str">
        <f t="shared" si="61"/>
        <v/>
      </c>
      <c r="CL74" s="57">
        <f t="shared" si="62"/>
        <v>40</v>
      </c>
      <c r="CM74" s="301"/>
      <c r="CN74" s="36" t="str">
        <f t="shared" si="63"/>
        <v/>
      </c>
      <c r="CT74" s="57">
        <f t="shared" si="64"/>
        <v>40</v>
      </c>
      <c r="CU74" s="301"/>
      <c r="CV74" s="36" t="str">
        <f t="shared" si="65"/>
        <v/>
      </c>
      <c r="DB74" s="57">
        <f t="shared" si="66"/>
        <v>40</v>
      </c>
      <c r="DC74" s="301"/>
      <c r="DD74" s="36" t="str">
        <f t="shared" si="67"/>
        <v/>
      </c>
      <c r="DJ74" s="57">
        <f t="shared" si="68"/>
        <v>40</v>
      </c>
      <c r="DK74" s="301"/>
      <c r="DL74" s="36" t="str">
        <f t="shared" si="69"/>
        <v/>
      </c>
      <c r="DR74" s="57">
        <f t="shared" si="70"/>
        <v>40</v>
      </c>
      <c r="DS74" s="301"/>
      <c r="DT74" s="36" t="str">
        <f t="shared" si="71"/>
        <v/>
      </c>
      <c r="DZ74" s="57">
        <f t="shared" si="72"/>
        <v>40</v>
      </c>
      <c r="EA74" s="301"/>
      <c r="EB74" s="36" t="str">
        <f t="shared" si="73"/>
        <v/>
      </c>
      <c r="EC74" s="26"/>
      <c r="ED74" s="26"/>
      <c r="EE74" s="26"/>
      <c r="EF74" s="26"/>
      <c r="EG74" s="26"/>
      <c r="EH74" s="57">
        <f t="shared" si="74"/>
        <v>40</v>
      </c>
      <c r="EI74" s="301"/>
      <c r="EJ74" s="36" t="str">
        <f t="shared" si="75"/>
        <v/>
      </c>
      <c r="EK74" s="26"/>
      <c r="EL74" s="26"/>
      <c r="EM74" s="26"/>
      <c r="EN74" s="26"/>
      <c r="EO74" s="26"/>
      <c r="EP74" s="57">
        <f t="shared" si="76"/>
        <v>40</v>
      </c>
      <c r="EQ74" s="301"/>
      <c r="ER74" s="36" t="str">
        <f t="shared" si="77"/>
        <v/>
      </c>
      <c r="ES74" s="26"/>
      <c r="ET74" s="26"/>
      <c r="EU74" s="26"/>
      <c r="EV74" s="26"/>
      <c r="EW74" s="26"/>
      <c r="EX74" s="57">
        <f t="shared" si="78"/>
        <v>40</v>
      </c>
      <c r="EY74" s="301"/>
      <c r="EZ74" s="36" t="str">
        <f t="shared" si="79"/>
        <v/>
      </c>
      <c r="FA74" s="26"/>
      <c r="FB74" s="26"/>
      <c r="FC74" s="26"/>
      <c r="FD74" s="26"/>
      <c r="FE74" s="26"/>
    </row>
    <row r="75" spans="1:161" ht="14.5">
      <c r="A75" s="26"/>
      <c r="B75" s="57">
        <f t="shared" si="41"/>
        <v>41</v>
      </c>
      <c r="C75" s="460"/>
      <c r="D75" s="36" t="str">
        <f t="shared" si="40"/>
        <v/>
      </c>
      <c r="E75" s="26"/>
      <c r="F75" s="26"/>
      <c r="G75" s="26"/>
      <c r="H75" s="26"/>
      <c r="I75" s="26"/>
      <c r="J75" s="57">
        <f t="shared" si="42"/>
        <v>41</v>
      </c>
      <c r="K75" s="460"/>
      <c r="L75" s="36" t="str">
        <f t="shared" si="43"/>
        <v/>
      </c>
      <c r="M75" s="26"/>
      <c r="N75" s="26"/>
      <c r="O75" s="26"/>
      <c r="P75" s="26"/>
      <c r="Q75" s="26"/>
      <c r="R75" s="57">
        <f t="shared" si="44"/>
        <v>41</v>
      </c>
      <c r="S75" s="460"/>
      <c r="T75" s="36" t="str">
        <f t="shared" si="45"/>
        <v/>
      </c>
      <c r="U75" s="26"/>
      <c r="V75" s="26"/>
      <c r="W75" s="26"/>
      <c r="X75" s="26"/>
      <c r="Y75" s="26"/>
      <c r="Z75" s="57">
        <f t="shared" si="46"/>
        <v>41</v>
      </c>
      <c r="AA75" s="460"/>
      <c r="AB75" s="36" t="str">
        <f t="shared" si="47"/>
        <v/>
      </c>
      <c r="AC75" s="26"/>
      <c r="AD75" s="26"/>
      <c r="AE75" s="26"/>
      <c r="AF75" s="26"/>
      <c r="AG75" s="26"/>
      <c r="AH75" s="57">
        <f t="shared" si="48"/>
        <v>41</v>
      </c>
      <c r="AI75" s="460"/>
      <c r="AJ75" s="36" t="str">
        <f t="shared" si="49"/>
        <v/>
      </c>
      <c r="AK75" s="26"/>
      <c r="AL75" s="26"/>
      <c r="AM75" s="26"/>
      <c r="AN75" s="26"/>
      <c r="AO75" s="26"/>
      <c r="AP75" s="57">
        <f t="shared" si="50"/>
        <v>41</v>
      </c>
      <c r="AQ75" s="460"/>
      <c r="AR75" s="36" t="str">
        <f t="shared" si="51"/>
        <v/>
      </c>
      <c r="AS75" s="26"/>
      <c r="AT75" s="26"/>
      <c r="AU75" s="26"/>
      <c r="AV75" s="26"/>
      <c r="AW75" s="26"/>
      <c r="AX75" s="57">
        <f t="shared" si="52"/>
        <v>41</v>
      </c>
      <c r="AY75" s="460"/>
      <c r="AZ75" s="36" t="str">
        <f t="shared" si="53"/>
        <v/>
      </c>
      <c r="BA75" s="26"/>
      <c r="BB75" s="26"/>
      <c r="BC75" s="26"/>
      <c r="BD75" s="26"/>
      <c r="BE75" s="26"/>
      <c r="BF75" s="57">
        <f t="shared" si="54"/>
        <v>41</v>
      </c>
      <c r="BG75" s="460"/>
      <c r="BH75" s="36" t="str">
        <f t="shared" si="55"/>
        <v/>
      </c>
      <c r="BI75" s="26"/>
      <c r="BJ75" s="26"/>
      <c r="BK75" s="26"/>
      <c r="BL75" s="26"/>
      <c r="BM75" s="26"/>
      <c r="BN75" s="57">
        <f t="shared" si="56"/>
        <v>41</v>
      </c>
      <c r="BO75" s="301"/>
      <c r="BP75" s="36" t="str">
        <f t="shared" si="57"/>
        <v/>
      </c>
      <c r="BQ75" s="26"/>
      <c r="BR75" s="26"/>
      <c r="BS75" s="26"/>
      <c r="BT75" s="26"/>
      <c r="BU75" s="26"/>
      <c r="BV75" s="57">
        <f t="shared" si="58"/>
        <v>41</v>
      </c>
      <c r="BW75" s="301"/>
      <c r="BX75" s="36" t="str">
        <f t="shared" si="59"/>
        <v/>
      </c>
      <c r="BY75" s="26"/>
      <c r="BZ75" s="26"/>
      <c r="CA75" s="26"/>
      <c r="CB75" s="26"/>
      <c r="CC75" s="26"/>
      <c r="CD75" s="57">
        <f t="shared" si="60"/>
        <v>41</v>
      </c>
      <c r="CE75" s="301"/>
      <c r="CF75" s="36" t="str">
        <f t="shared" si="61"/>
        <v/>
      </c>
      <c r="CL75" s="57">
        <f t="shared" si="62"/>
        <v>41</v>
      </c>
      <c r="CM75" s="301"/>
      <c r="CN75" s="36" t="str">
        <f t="shared" si="63"/>
        <v/>
      </c>
      <c r="CT75" s="57">
        <f t="shared" si="64"/>
        <v>41</v>
      </c>
      <c r="CU75" s="301"/>
      <c r="CV75" s="36" t="str">
        <f t="shared" si="65"/>
        <v/>
      </c>
      <c r="DB75" s="57">
        <f t="shared" si="66"/>
        <v>41</v>
      </c>
      <c r="DC75" s="301"/>
      <c r="DD75" s="36" t="str">
        <f t="shared" si="67"/>
        <v/>
      </c>
      <c r="DJ75" s="57">
        <f t="shared" si="68"/>
        <v>41</v>
      </c>
      <c r="DK75" s="301"/>
      <c r="DL75" s="36" t="str">
        <f t="shared" si="69"/>
        <v/>
      </c>
      <c r="DR75" s="57">
        <f t="shared" si="70"/>
        <v>41</v>
      </c>
      <c r="DS75" s="301"/>
      <c r="DT75" s="36" t="str">
        <f t="shared" si="71"/>
        <v/>
      </c>
      <c r="DZ75" s="57">
        <f t="shared" si="72"/>
        <v>41</v>
      </c>
      <c r="EA75" s="301"/>
      <c r="EB75" s="36" t="str">
        <f t="shared" si="73"/>
        <v/>
      </c>
      <c r="EC75" s="26"/>
      <c r="ED75" s="26"/>
      <c r="EE75" s="26"/>
      <c r="EF75" s="26"/>
      <c r="EG75" s="26"/>
      <c r="EH75" s="57">
        <f t="shared" si="74"/>
        <v>41</v>
      </c>
      <c r="EI75" s="301"/>
      <c r="EJ75" s="36" t="str">
        <f t="shared" si="75"/>
        <v/>
      </c>
      <c r="EK75" s="26"/>
      <c r="EL75" s="26"/>
      <c r="EM75" s="26"/>
      <c r="EN75" s="26"/>
      <c r="EO75" s="26"/>
      <c r="EP75" s="57">
        <f t="shared" si="76"/>
        <v>41</v>
      </c>
      <c r="EQ75" s="301"/>
      <c r="ER75" s="36" t="str">
        <f t="shared" si="77"/>
        <v/>
      </c>
      <c r="ES75" s="26"/>
      <c r="ET75" s="26"/>
      <c r="EU75" s="26"/>
      <c r="EV75" s="26"/>
      <c r="EW75" s="26"/>
      <c r="EX75" s="57">
        <f t="shared" si="78"/>
        <v>41</v>
      </c>
      <c r="EY75" s="301"/>
      <c r="EZ75" s="36" t="str">
        <f t="shared" si="79"/>
        <v/>
      </c>
      <c r="FA75" s="26"/>
      <c r="FB75" s="26"/>
      <c r="FC75" s="26"/>
      <c r="FD75" s="26"/>
      <c r="FE75" s="26"/>
    </row>
    <row r="76" spans="1:161" ht="14.5">
      <c r="A76" s="26"/>
      <c r="B76" s="57">
        <f t="shared" si="41"/>
        <v>42</v>
      </c>
      <c r="C76" s="460"/>
      <c r="D76" s="36" t="str">
        <f t="shared" si="40"/>
        <v/>
      </c>
      <c r="E76" s="26"/>
      <c r="F76" s="26"/>
      <c r="G76" s="26"/>
      <c r="H76" s="26"/>
      <c r="I76" s="26"/>
      <c r="J76" s="57">
        <f t="shared" si="42"/>
        <v>42</v>
      </c>
      <c r="K76" s="460"/>
      <c r="L76" s="36" t="str">
        <f t="shared" si="43"/>
        <v/>
      </c>
      <c r="M76" s="26"/>
      <c r="N76" s="26"/>
      <c r="O76" s="26"/>
      <c r="P76" s="26"/>
      <c r="Q76" s="26"/>
      <c r="R76" s="57">
        <f t="shared" si="44"/>
        <v>42</v>
      </c>
      <c r="S76" s="460"/>
      <c r="T76" s="36" t="str">
        <f t="shared" si="45"/>
        <v/>
      </c>
      <c r="U76" s="26"/>
      <c r="V76" s="26"/>
      <c r="W76" s="26"/>
      <c r="X76" s="26"/>
      <c r="Y76" s="26"/>
      <c r="Z76" s="57">
        <f t="shared" si="46"/>
        <v>42</v>
      </c>
      <c r="AA76" s="460"/>
      <c r="AB76" s="36" t="str">
        <f t="shared" si="47"/>
        <v/>
      </c>
      <c r="AC76" s="26"/>
      <c r="AD76" s="26"/>
      <c r="AE76" s="26"/>
      <c r="AF76" s="26"/>
      <c r="AG76" s="26"/>
      <c r="AH76" s="57">
        <f t="shared" si="48"/>
        <v>42</v>
      </c>
      <c r="AI76" s="460"/>
      <c r="AJ76" s="36" t="str">
        <f t="shared" si="49"/>
        <v/>
      </c>
      <c r="AK76" s="26"/>
      <c r="AL76" s="26"/>
      <c r="AM76" s="26"/>
      <c r="AN76" s="26"/>
      <c r="AO76" s="26"/>
      <c r="AP76" s="57">
        <f t="shared" si="50"/>
        <v>42</v>
      </c>
      <c r="AQ76" s="460"/>
      <c r="AR76" s="36" t="str">
        <f t="shared" si="51"/>
        <v/>
      </c>
      <c r="AS76" s="26"/>
      <c r="AT76" s="26"/>
      <c r="AU76" s="26"/>
      <c r="AV76" s="26"/>
      <c r="AW76" s="26"/>
      <c r="AX76" s="57">
        <f t="shared" si="52"/>
        <v>42</v>
      </c>
      <c r="AY76" s="460"/>
      <c r="AZ76" s="36" t="str">
        <f t="shared" si="53"/>
        <v/>
      </c>
      <c r="BA76" s="26"/>
      <c r="BB76" s="26"/>
      <c r="BC76" s="26"/>
      <c r="BD76" s="26"/>
      <c r="BE76" s="26"/>
      <c r="BF76" s="57">
        <f t="shared" si="54"/>
        <v>42</v>
      </c>
      <c r="BG76" s="460"/>
      <c r="BH76" s="36" t="str">
        <f t="shared" si="55"/>
        <v/>
      </c>
      <c r="BI76" s="26"/>
      <c r="BJ76" s="26"/>
      <c r="BK76" s="26"/>
      <c r="BL76" s="26"/>
      <c r="BM76" s="26"/>
      <c r="BN76" s="57">
        <f t="shared" si="56"/>
        <v>42</v>
      </c>
      <c r="BO76" s="301"/>
      <c r="BP76" s="36" t="str">
        <f t="shared" si="57"/>
        <v/>
      </c>
      <c r="BQ76" s="26"/>
      <c r="BR76" s="26"/>
      <c r="BS76" s="26"/>
      <c r="BT76" s="26"/>
      <c r="BU76" s="26"/>
      <c r="BV76" s="57">
        <f t="shared" si="58"/>
        <v>42</v>
      </c>
      <c r="BW76" s="301"/>
      <c r="BX76" s="36" t="str">
        <f t="shared" si="59"/>
        <v/>
      </c>
      <c r="BY76" s="26"/>
      <c r="BZ76" s="26"/>
      <c r="CA76" s="26"/>
      <c r="CB76" s="26"/>
      <c r="CC76" s="26"/>
      <c r="CD76" s="57">
        <f t="shared" si="60"/>
        <v>42</v>
      </c>
      <c r="CE76" s="301"/>
      <c r="CF76" s="36" t="str">
        <f t="shared" si="61"/>
        <v/>
      </c>
      <c r="CL76" s="57">
        <f t="shared" si="62"/>
        <v>42</v>
      </c>
      <c r="CM76" s="301"/>
      <c r="CN76" s="36" t="str">
        <f t="shared" si="63"/>
        <v/>
      </c>
      <c r="CT76" s="57">
        <f t="shared" si="64"/>
        <v>42</v>
      </c>
      <c r="CU76" s="301"/>
      <c r="CV76" s="36" t="str">
        <f t="shared" si="65"/>
        <v/>
      </c>
      <c r="DB76" s="57">
        <f t="shared" si="66"/>
        <v>42</v>
      </c>
      <c r="DC76" s="301"/>
      <c r="DD76" s="36" t="str">
        <f t="shared" si="67"/>
        <v/>
      </c>
      <c r="DJ76" s="57">
        <f t="shared" si="68"/>
        <v>42</v>
      </c>
      <c r="DK76" s="301"/>
      <c r="DL76" s="36" t="str">
        <f t="shared" si="69"/>
        <v/>
      </c>
      <c r="DR76" s="57">
        <f t="shared" si="70"/>
        <v>42</v>
      </c>
      <c r="DS76" s="301"/>
      <c r="DT76" s="36" t="str">
        <f t="shared" si="71"/>
        <v/>
      </c>
      <c r="DZ76" s="57">
        <f t="shared" si="72"/>
        <v>42</v>
      </c>
      <c r="EA76" s="301"/>
      <c r="EB76" s="36" t="str">
        <f t="shared" si="73"/>
        <v/>
      </c>
      <c r="EC76" s="26"/>
      <c r="ED76" s="26"/>
      <c r="EE76" s="26"/>
      <c r="EF76" s="26"/>
      <c r="EG76" s="26"/>
      <c r="EH76" s="57">
        <f t="shared" si="74"/>
        <v>42</v>
      </c>
      <c r="EI76" s="301"/>
      <c r="EJ76" s="36" t="str">
        <f t="shared" si="75"/>
        <v/>
      </c>
      <c r="EK76" s="26"/>
      <c r="EL76" s="26"/>
      <c r="EM76" s="26"/>
      <c r="EN76" s="26"/>
      <c r="EO76" s="26"/>
      <c r="EP76" s="57">
        <f t="shared" si="76"/>
        <v>42</v>
      </c>
      <c r="EQ76" s="301"/>
      <c r="ER76" s="36" t="str">
        <f t="shared" si="77"/>
        <v/>
      </c>
      <c r="ES76" s="26"/>
      <c r="ET76" s="26"/>
      <c r="EU76" s="26"/>
      <c r="EV76" s="26"/>
      <c r="EW76" s="26"/>
      <c r="EX76" s="57">
        <f t="shared" si="78"/>
        <v>42</v>
      </c>
      <c r="EY76" s="301"/>
      <c r="EZ76" s="36" t="str">
        <f t="shared" si="79"/>
        <v/>
      </c>
      <c r="FA76" s="26"/>
      <c r="FB76" s="26"/>
      <c r="FC76" s="26"/>
      <c r="FD76" s="26"/>
      <c r="FE76" s="26"/>
    </row>
    <row r="77" spans="1:161" ht="14.5">
      <c r="A77" s="26"/>
      <c r="B77" s="57">
        <f t="shared" si="41"/>
        <v>43</v>
      </c>
      <c r="C77" s="460"/>
      <c r="D77" s="36" t="str">
        <f t="shared" si="40"/>
        <v/>
      </c>
      <c r="E77" s="26"/>
      <c r="F77" s="26"/>
      <c r="G77" s="26"/>
      <c r="H77" s="26"/>
      <c r="I77" s="26"/>
      <c r="J77" s="57">
        <f t="shared" si="42"/>
        <v>43</v>
      </c>
      <c r="K77" s="460"/>
      <c r="L77" s="36" t="str">
        <f t="shared" si="43"/>
        <v/>
      </c>
      <c r="M77" s="26"/>
      <c r="N77" s="26"/>
      <c r="O77" s="26"/>
      <c r="P77" s="26"/>
      <c r="Q77" s="26"/>
      <c r="R77" s="57">
        <f t="shared" si="44"/>
        <v>43</v>
      </c>
      <c r="S77" s="460"/>
      <c r="T77" s="36" t="str">
        <f t="shared" si="45"/>
        <v/>
      </c>
      <c r="U77" s="26"/>
      <c r="V77" s="26"/>
      <c r="W77" s="26"/>
      <c r="X77" s="26"/>
      <c r="Y77" s="26"/>
      <c r="Z77" s="57">
        <f t="shared" si="46"/>
        <v>43</v>
      </c>
      <c r="AA77" s="460"/>
      <c r="AB77" s="36" t="str">
        <f t="shared" si="47"/>
        <v/>
      </c>
      <c r="AC77" s="26"/>
      <c r="AD77" s="26"/>
      <c r="AE77" s="26"/>
      <c r="AF77" s="26"/>
      <c r="AG77" s="26"/>
      <c r="AH77" s="57">
        <f t="shared" si="48"/>
        <v>43</v>
      </c>
      <c r="AI77" s="460"/>
      <c r="AJ77" s="36" t="str">
        <f t="shared" si="49"/>
        <v/>
      </c>
      <c r="AK77" s="26"/>
      <c r="AL77" s="26"/>
      <c r="AM77" s="26"/>
      <c r="AN77" s="26"/>
      <c r="AO77" s="26"/>
      <c r="AP77" s="57">
        <f t="shared" si="50"/>
        <v>43</v>
      </c>
      <c r="AQ77" s="460"/>
      <c r="AR77" s="36" t="str">
        <f t="shared" si="51"/>
        <v/>
      </c>
      <c r="AS77" s="26"/>
      <c r="AT77" s="26"/>
      <c r="AU77" s="26"/>
      <c r="AV77" s="26"/>
      <c r="AW77" s="26"/>
      <c r="AX77" s="57">
        <f t="shared" si="52"/>
        <v>43</v>
      </c>
      <c r="AY77" s="460"/>
      <c r="AZ77" s="36" t="str">
        <f t="shared" si="53"/>
        <v/>
      </c>
      <c r="BA77" s="26"/>
      <c r="BB77" s="26"/>
      <c r="BC77" s="26"/>
      <c r="BD77" s="26"/>
      <c r="BE77" s="26"/>
      <c r="BF77" s="57">
        <f t="shared" si="54"/>
        <v>43</v>
      </c>
      <c r="BG77" s="460"/>
      <c r="BH77" s="36" t="str">
        <f t="shared" si="55"/>
        <v/>
      </c>
      <c r="BI77" s="26"/>
      <c r="BJ77" s="26"/>
      <c r="BK77" s="26"/>
      <c r="BL77" s="26"/>
      <c r="BM77" s="26"/>
      <c r="BN77" s="57">
        <f t="shared" si="56"/>
        <v>43</v>
      </c>
      <c r="BO77" s="301"/>
      <c r="BP77" s="36" t="str">
        <f t="shared" si="57"/>
        <v/>
      </c>
      <c r="BQ77" s="26"/>
      <c r="BR77" s="26"/>
      <c r="BS77" s="26"/>
      <c r="BT77" s="26"/>
      <c r="BU77" s="26"/>
      <c r="BV77" s="57">
        <f t="shared" si="58"/>
        <v>43</v>
      </c>
      <c r="BW77" s="301"/>
      <c r="BX77" s="36" t="str">
        <f t="shared" si="59"/>
        <v/>
      </c>
      <c r="BY77" s="26"/>
      <c r="BZ77" s="26"/>
      <c r="CA77" s="26"/>
      <c r="CB77" s="26"/>
      <c r="CC77" s="26"/>
      <c r="CD77" s="57">
        <f t="shared" si="60"/>
        <v>43</v>
      </c>
      <c r="CE77" s="301"/>
      <c r="CF77" s="36" t="str">
        <f t="shared" si="61"/>
        <v/>
      </c>
      <c r="CL77" s="57">
        <f t="shared" si="62"/>
        <v>43</v>
      </c>
      <c r="CM77" s="301"/>
      <c r="CN77" s="36" t="str">
        <f t="shared" si="63"/>
        <v/>
      </c>
      <c r="CT77" s="57">
        <f t="shared" si="64"/>
        <v>43</v>
      </c>
      <c r="CU77" s="301"/>
      <c r="CV77" s="36" t="str">
        <f t="shared" si="65"/>
        <v/>
      </c>
      <c r="DB77" s="57">
        <f t="shared" si="66"/>
        <v>43</v>
      </c>
      <c r="DC77" s="301"/>
      <c r="DD77" s="36" t="str">
        <f t="shared" si="67"/>
        <v/>
      </c>
      <c r="DJ77" s="57">
        <f t="shared" si="68"/>
        <v>43</v>
      </c>
      <c r="DK77" s="301"/>
      <c r="DL77" s="36" t="str">
        <f t="shared" si="69"/>
        <v/>
      </c>
      <c r="DR77" s="57">
        <f t="shared" si="70"/>
        <v>43</v>
      </c>
      <c r="DS77" s="301"/>
      <c r="DT77" s="36" t="str">
        <f t="shared" si="71"/>
        <v/>
      </c>
      <c r="DZ77" s="57">
        <f t="shared" si="72"/>
        <v>43</v>
      </c>
      <c r="EA77" s="301"/>
      <c r="EB77" s="36" t="str">
        <f t="shared" si="73"/>
        <v/>
      </c>
      <c r="EC77" s="26"/>
      <c r="ED77" s="26"/>
      <c r="EE77" s="26"/>
      <c r="EF77" s="26"/>
      <c r="EG77" s="26"/>
      <c r="EH77" s="57">
        <f t="shared" si="74"/>
        <v>43</v>
      </c>
      <c r="EI77" s="301"/>
      <c r="EJ77" s="36" t="str">
        <f t="shared" si="75"/>
        <v/>
      </c>
      <c r="EK77" s="26"/>
      <c r="EL77" s="26"/>
      <c r="EM77" s="26"/>
      <c r="EN77" s="26"/>
      <c r="EO77" s="26"/>
      <c r="EP77" s="57">
        <f t="shared" si="76"/>
        <v>43</v>
      </c>
      <c r="EQ77" s="301"/>
      <c r="ER77" s="36" t="str">
        <f t="shared" si="77"/>
        <v/>
      </c>
      <c r="ES77" s="26"/>
      <c r="ET77" s="26"/>
      <c r="EU77" s="26"/>
      <c r="EV77" s="26"/>
      <c r="EW77" s="26"/>
      <c r="EX77" s="57">
        <f t="shared" si="78"/>
        <v>43</v>
      </c>
      <c r="EY77" s="301"/>
      <c r="EZ77" s="36" t="str">
        <f t="shared" si="79"/>
        <v/>
      </c>
      <c r="FA77" s="26"/>
      <c r="FB77" s="26"/>
      <c r="FC77" s="26"/>
      <c r="FD77" s="26"/>
      <c r="FE77" s="26"/>
    </row>
    <row r="78" spans="1:161" ht="14.5">
      <c r="A78" s="26"/>
      <c r="B78" s="57">
        <f t="shared" si="41"/>
        <v>44</v>
      </c>
      <c r="C78" s="460"/>
      <c r="D78" s="36" t="str">
        <f t="shared" si="40"/>
        <v/>
      </c>
      <c r="E78" s="26"/>
      <c r="F78" s="26"/>
      <c r="G78" s="26"/>
      <c r="H78" s="26"/>
      <c r="I78" s="26"/>
      <c r="J78" s="57">
        <f t="shared" si="42"/>
        <v>44</v>
      </c>
      <c r="K78" s="460"/>
      <c r="L78" s="36" t="str">
        <f t="shared" si="43"/>
        <v/>
      </c>
      <c r="M78" s="26"/>
      <c r="N78" s="26"/>
      <c r="O78" s="26"/>
      <c r="P78" s="26"/>
      <c r="Q78" s="26"/>
      <c r="R78" s="57">
        <f t="shared" si="44"/>
        <v>44</v>
      </c>
      <c r="S78" s="460"/>
      <c r="T78" s="36" t="str">
        <f t="shared" si="45"/>
        <v/>
      </c>
      <c r="U78" s="26"/>
      <c r="V78" s="26"/>
      <c r="W78" s="26"/>
      <c r="X78" s="26"/>
      <c r="Y78" s="26"/>
      <c r="Z78" s="57">
        <f t="shared" si="46"/>
        <v>44</v>
      </c>
      <c r="AA78" s="460"/>
      <c r="AB78" s="36" t="str">
        <f t="shared" si="47"/>
        <v/>
      </c>
      <c r="AC78" s="26"/>
      <c r="AD78" s="26"/>
      <c r="AE78" s="26"/>
      <c r="AF78" s="26"/>
      <c r="AG78" s="26"/>
      <c r="AH78" s="57">
        <f t="shared" si="48"/>
        <v>44</v>
      </c>
      <c r="AI78" s="460"/>
      <c r="AJ78" s="36" t="str">
        <f t="shared" si="49"/>
        <v/>
      </c>
      <c r="AK78" s="26"/>
      <c r="AL78" s="26"/>
      <c r="AM78" s="26"/>
      <c r="AN78" s="26"/>
      <c r="AO78" s="26"/>
      <c r="AP78" s="57">
        <f t="shared" si="50"/>
        <v>44</v>
      </c>
      <c r="AQ78" s="460"/>
      <c r="AR78" s="36" t="str">
        <f t="shared" si="51"/>
        <v/>
      </c>
      <c r="AS78" s="26"/>
      <c r="AT78" s="26"/>
      <c r="AU78" s="26"/>
      <c r="AV78" s="26"/>
      <c r="AW78" s="26"/>
      <c r="AX78" s="57">
        <f t="shared" si="52"/>
        <v>44</v>
      </c>
      <c r="AY78" s="460"/>
      <c r="AZ78" s="36" t="str">
        <f t="shared" si="53"/>
        <v/>
      </c>
      <c r="BA78" s="26"/>
      <c r="BB78" s="26"/>
      <c r="BC78" s="26"/>
      <c r="BD78" s="26"/>
      <c r="BE78" s="26"/>
      <c r="BF78" s="57">
        <f t="shared" si="54"/>
        <v>44</v>
      </c>
      <c r="BG78" s="460"/>
      <c r="BH78" s="36" t="str">
        <f t="shared" si="55"/>
        <v/>
      </c>
      <c r="BI78" s="26"/>
      <c r="BJ78" s="26"/>
      <c r="BK78" s="26"/>
      <c r="BL78" s="26"/>
      <c r="BM78" s="26"/>
      <c r="BN78" s="57">
        <f t="shared" si="56"/>
        <v>44</v>
      </c>
      <c r="BO78" s="301"/>
      <c r="BP78" s="36" t="str">
        <f t="shared" si="57"/>
        <v/>
      </c>
      <c r="BQ78" s="26"/>
      <c r="BR78" s="26"/>
      <c r="BS78" s="26"/>
      <c r="BT78" s="26"/>
      <c r="BU78" s="26"/>
      <c r="BV78" s="57">
        <f t="shared" si="58"/>
        <v>44</v>
      </c>
      <c r="BW78" s="301"/>
      <c r="BX78" s="36" t="str">
        <f t="shared" si="59"/>
        <v/>
      </c>
      <c r="BY78" s="26"/>
      <c r="BZ78" s="26"/>
      <c r="CA78" s="26"/>
      <c r="CB78" s="26"/>
      <c r="CC78" s="26"/>
      <c r="CD78" s="57">
        <f t="shared" si="60"/>
        <v>44</v>
      </c>
      <c r="CE78" s="301"/>
      <c r="CF78" s="36" t="str">
        <f t="shared" si="61"/>
        <v/>
      </c>
      <c r="CL78" s="57">
        <f t="shared" si="62"/>
        <v>44</v>
      </c>
      <c r="CM78" s="301"/>
      <c r="CN78" s="36" t="str">
        <f t="shared" si="63"/>
        <v/>
      </c>
      <c r="CT78" s="57">
        <f t="shared" si="64"/>
        <v>44</v>
      </c>
      <c r="CU78" s="301"/>
      <c r="CV78" s="36" t="str">
        <f t="shared" si="65"/>
        <v/>
      </c>
      <c r="DB78" s="57">
        <f t="shared" si="66"/>
        <v>44</v>
      </c>
      <c r="DC78" s="301"/>
      <c r="DD78" s="36" t="str">
        <f t="shared" si="67"/>
        <v/>
      </c>
      <c r="DJ78" s="57">
        <f t="shared" si="68"/>
        <v>44</v>
      </c>
      <c r="DK78" s="301"/>
      <c r="DL78" s="36" t="str">
        <f t="shared" si="69"/>
        <v/>
      </c>
      <c r="DR78" s="57">
        <f t="shared" si="70"/>
        <v>44</v>
      </c>
      <c r="DS78" s="301"/>
      <c r="DT78" s="36" t="str">
        <f t="shared" si="71"/>
        <v/>
      </c>
      <c r="DZ78" s="57">
        <f t="shared" si="72"/>
        <v>44</v>
      </c>
      <c r="EA78" s="301"/>
      <c r="EB78" s="36" t="str">
        <f t="shared" si="73"/>
        <v/>
      </c>
      <c r="EC78" s="26"/>
      <c r="ED78" s="26"/>
      <c r="EE78" s="26"/>
      <c r="EF78" s="26"/>
      <c r="EG78" s="26"/>
      <c r="EH78" s="57">
        <f t="shared" si="74"/>
        <v>44</v>
      </c>
      <c r="EI78" s="301"/>
      <c r="EJ78" s="36" t="str">
        <f t="shared" si="75"/>
        <v/>
      </c>
      <c r="EK78" s="26"/>
      <c r="EL78" s="26"/>
      <c r="EM78" s="26"/>
      <c r="EN78" s="26"/>
      <c r="EO78" s="26"/>
      <c r="EP78" s="57">
        <f t="shared" si="76"/>
        <v>44</v>
      </c>
      <c r="EQ78" s="301"/>
      <c r="ER78" s="36" t="str">
        <f t="shared" si="77"/>
        <v/>
      </c>
      <c r="ES78" s="26"/>
      <c r="ET78" s="26"/>
      <c r="EU78" s="26"/>
      <c r="EV78" s="26"/>
      <c r="EW78" s="26"/>
      <c r="EX78" s="57">
        <f t="shared" si="78"/>
        <v>44</v>
      </c>
      <c r="EY78" s="301"/>
      <c r="EZ78" s="36" t="str">
        <f t="shared" si="79"/>
        <v/>
      </c>
      <c r="FA78" s="26"/>
      <c r="FB78" s="26"/>
      <c r="FC78" s="26"/>
      <c r="FD78" s="26"/>
      <c r="FE78" s="26"/>
    </row>
    <row r="79" spans="1:161" ht="14.5">
      <c r="A79" s="26"/>
      <c r="B79" s="57">
        <f t="shared" si="41"/>
        <v>45</v>
      </c>
      <c r="C79" s="460"/>
      <c r="D79" s="36" t="str">
        <f t="shared" si="40"/>
        <v/>
      </c>
      <c r="E79" s="26"/>
      <c r="F79" s="26"/>
      <c r="G79" s="26"/>
      <c r="H79" s="26"/>
      <c r="I79" s="26"/>
      <c r="J79" s="57">
        <f t="shared" si="42"/>
        <v>45</v>
      </c>
      <c r="K79" s="460"/>
      <c r="L79" s="36" t="str">
        <f t="shared" si="43"/>
        <v/>
      </c>
      <c r="M79" s="26"/>
      <c r="N79" s="26"/>
      <c r="O79" s="26"/>
      <c r="P79" s="26"/>
      <c r="Q79" s="26"/>
      <c r="R79" s="57">
        <f t="shared" si="44"/>
        <v>45</v>
      </c>
      <c r="S79" s="460"/>
      <c r="T79" s="36" t="str">
        <f t="shared" si="45"/>
        <v/>
      </c>
      <c r="U79" s="26"/>
      <c r="V79" s="26"/>
      <c r="W79" s="26"/>
      <c r="X79" s="26"/>
      <c r="Y79" s="26"/>
      <c r="Z79" s="57">
        <f t="shared" si="46"/>
        <v>45</v>
      </c>
      <c r="AA79" s="460"/>
      <c r="AB79" s="36" t="str">
        <f t="shared" si="47"/>
        <v/>
      </c>
      <c r="AC79" s="26"/>
      <c r="AD79" s="26"/>
      <c r="AE79" s="26"/>
      <c r="AF79" s="26"/>
      <c r="AG79" s="26"/>
      <c r="AH79" s="57">
        <f t="shared" si="48"/>
        <v>45</v>
      </c>
      <c r="AI79" s="460"/>
      <c r="AJ79" s="36" t="str">
        <f t="shared" si="49"/>
        <v/>
      </c>
      <c r="AK79" s="26"/>
      <c r="AL79" s="26"/>
      <c r="AM79" s="26"/>
      <c r="AN79" s="26"/>
      <c r="AO79" s="26"/>
      <c r="AP79" s="57">
        <f t="shared" si="50"/>
        <v>45</v>
      </c>
      <c r="AQ79" s="460"/>
      <c r="AR79" s="36" t="str">
        <f t="shared" si="51"/>
        <v/>
      </c>
      <c r="AS79" s="26"/>
      <c r="AT79" s="26"/>
      <c r="AU79" s="26"/>
      <c r="AV79" s="26"/>
      <c r="AW79" s="26"/>
      <c r="AX79" s="57">
        <f t="shared" si="52"/>
        <v>45</v>
      </c>
      <c r="AY79" s="460"/>
      <c r="AZ79" s="36" t="str">
        <f t="shared" si="53"/>
        <v/>
      </c>
      <c r="BA79" s="26"/>
      <c r="BB79" s="26"/>
      <c r="BC79" s="26"/>
      <c r="BD79" s="26"/>
      <c r="BE79" s="26"/>
      <c r="BF79" s="57">
        <f t="shared" si="54"/>
        <v>45</v>
      </c>
      <c r="BG79" s="460"/>
      <c r="BH79" s="36" t="str">
        <f t="shared" si="55"/>
        <v/>
      </c>
      <c r="BI79" s="26"/>
      <c r="BJ79" s="26"/>
      <c r="BK79" s="26"/>
      <c r="BL79" s="26"/>
      <c r="BM79" s="26"/>
      <c r="BN79" s="57">
        <f t="shared" si="56"/>
        <v>45</v>
      </c>
      <c r="BO79" s="301"/>
      <c r="BP79" s="36" t="str">
        <f t="shared" si="57"/>
        <v/>
      </c>
      <c r="BQ79" s="26"/>
      <c r="BR79" s="26"/>
      <c r="BS79" s="26"/>
      <c r="BT79" s="26"/>
      <c r="BU79" s="26"/>
      <c r="BV79" s="57">
        <f t="shared" si="58"/>
        <v>45</v>
      </c>
      <c r="BW79" s="301"/>
      <c r="BX79" s="36" t="str">
        <f t="shared" si="59"/>
        <v/>
      </c>
      <c r="BY79" s="26"/>
      <c r="BZ79" s="26"/>
      <c r="CA79" s="26"/>
      <c r="CB79" s="26"/>
      <c r="CC79" s="26"/>
      <c r="CD79" s="57">
        <f t="shared" si="60"/>
        <v>45</v>
      </c>
      <c r="CE79" s="301"/>
      <c r="CF79" s="36" t="str">
        <f t="shared" si="61"/>
        <v/>
      </c>
      <c r="CL79" s="57">
        <f t="shared" si="62"/>
        <v>45</v>
      </c>
      <c r="CM79" s="301"/>
      <c r="CN79" s="36" t="str">
        <f t="shared" si="63"/>
        <v/>
      </c>
      <c r="CT79" s="57">
        <f t="shared" si="64"/>
        <v>45</v>
      </c>
      <c r="CU79" s="301"/>
      <c r="CV79" s="36" t="str">
        <f t="shared" si="65"/>
        <v/>
      </c>
      <c r="DB79" s="57">
        <f t="shared" si="66"/>
        <v>45</v>
      </c>
      <c r="DC79" s="301"/>
      <c r="DD79" s="36" t="str">
        <f t="shared" si="67"/>
        <v/>
      </c>
      <c r="DJ79" s="57">
        <f t="shared" si="68"/>
        <v>45</v>
      </c>
      <c r="DK79" s="301"/>
      <c r="DL79" s="36" t="str">
        <f t="shared" si="69"/>
        <v/>
      </c>
      <c r="DR79" s="57">
        <f t="shared" si="70"/>
        <v>45</v>
      </c>
      <c r="DS79" s="301"/>
      <c r="DT79" s="36" t="str">
        <f t="shared" si="71"/>
        <v/>
      </c>
      <c r="DZ79" s="57">
        <f t="shared" si="72"/>
        <v>45</v>
      </c>
      <c r="EA79" s="301"/>
      <c r="EB79" s="36" t="str">
        <f t="shared" si="73"/>
        <v/>
      </c>
      <c r="EC79" s="26"/>
      <c r="ED79" s="26"/>
      <c r="EE79" s="26"/>
      <c r="EF79" s="26"/>
      <c r="EG79" s="26"/>
      <c r="EH79" s="57">
        <f t="shared" si="74"/>
        <v>45</v>
      </c>
      <c r="EI79" s="301"/>
      <c r="EJ79" s="36" t="str">
        <f t="shared" si="75"/>
        <v/>
      </c>
      <c r="EK79" s="26"/>
      <c r="EL79" s="26"/>
      <c r="EM79" s="26"/>
      <c r="EN79" s="26"/>
      <c r="EO79" s="26"/>
      <c r="EP79" s="57">
        <f t="shared" si="76"/>
        <v>45</v>
      </c>
      <c r="EQ79" s="301"/>
      <c r="ER79" s="36" t="str">
        <f t="shared" si="77"/>
        <v/>
      </c>
      <c r="ES79" s="26"/>
      <c r="ET79" s="26"/>
      <c r="EU79" s="26"/>
      <c r="EV79" s="26"/>
      <c r="EW79" s="26"/>
      <c r="EX79" s="57">
        <f t="shared" si="78"/>
        <v>45</v>
      </c>
      <c r="EY79" s="301"/>
      <c r="EZ79" s="36" t="str">
        <f t="shared" si="79"/>
        <v/>
      </c>
      <c r="FA79" s="26"/>
      <c r="FB79" s="26"/>
      <c r="FC79" s="26"/>
      <c r="FD79" s="26"/>
      <c r="FE79" s="26"/>
    </row>
    <row r="80" spans="1:161" ht="14.5">
      <c r="A80" s="26"/>
      <c r="B80" s="57">
        <f t="shared" si="41"/>
        <v>46</v>
      </c>
      <c r="C80" s="460"/>
      <c r="D80" s="36" t="str">
        <f t="shared" si="40"/>
        <v/>
      </c>
      <c r="E80" s="26"/>
      <c r="F80" s="26"/>
      <c r="G80" s="26"/>
      <c r="H80" s="26"/>
      <c r="I80" s="26"/>
      <c r="J80" s="57">
        <f t="shared" si="42"/>
        <v>46</v>
      </c>
      <c r="K80" s="460"/>
      <c r="L80" s="36" t="str">
        <f t="shared" si="43"/>
        <v/>
      </c>
      <c r="M80" s="26"/>
      <c r="N80" s="26"/>
      <c r="O80" s="26"/>
      <c r="P80" s="26"/>
      <c r="Q80" s="26"/>
      <c r="R80" s="57">
        <f t="shared" si="44"/>
        <v>46</v>
      </c>
      <c r="S80" s="460"/>
      <c r="T80" s="36" t="str">
        <f t="shared" si="45"/>
        <v/>
      </c>
      <c r="U80" s="26"/>
      <c r="V80" s="26"/>
      <c r="W80" s="26"/>
      <c r="X80" s="26"/>
      <c r="Y80" s="26"/>
      <c r="Z80" s="57">
        <f t="shared" si="46"/>
        <v>46</v>
      </c>
      <c r="AA80" s="460"/>
      <c r="AB80" s="36" t="str">
        <f t="shared" si="47"/>
        <v/>
      </c>
      <c r="AC80" s="26"/>
      <c r="AD80" s="26"/>
      <c r="AE80" s="26"/>
      <c r="AF80" s="26"/>
      <c r="AG80" s="26"/>
      <c r="AH80" s="57">
        <f t="shared" si="48"/>
        <v>46</v>
      </c>
      <c r="AI80" s="460"/>
      <c r="AJ80" s="36" t="str">
        <f t="shared" si="49"/>
        <v/>
      </c>
      <c r="AK80" s="26"/>
      <c r="AL80" s="26"/>
      <c r="AM80" s="26"/>
      <c r="AN80" s="26"/>
      <c r="AO80" s="26"/>
      <c r="AP80" s="57">
        <f t="shared" si="50"/>
        <v>46</v>
      </c>
      <c r="AQ80" s="460"/>
      <c r="AR80" s="36" t="str">
        <f t="shared" si="51"/>
        <v/>
      </c>
      <c r="AS80" s="26"/>
      <c r="AT80" s="26"/>
      <c r="AU80" s="26"/>
      <c r="AV80" s="26"/>
      <c r="AW80" s="26"/>
      <c r="AX80" s="57">
        <f t="shared" si="52"/>
        <v>46</v>
      </c>
      <c r="AY80" s="460"/>
      <c r="AZ80" s="36" t="str">
        <f t="shared" si="53"/>
        <v/>
      </c>
      <c r="BA80" s="26"/>
      <c r="BB80" s="26"/>
      <c r="BC80" s="26"/>
      <c r="BD80" s="26"/>
      <c r="BE80" s="26"/>
      <c r="BF80" s="57">
        <f t="shared" si="54"/>
        <v>46</v>
      </c>
      <c r="BG80" s="460"/>
      <c r="BH80" s="36" t="str">
        <f t="shared" si="55"/>
        <v/>
      </c>
      <c r="BI80" s="26"/>
      <c r="BJ80" s="26"/>
      <c r="BK80" s="26"/>
      <c r="BL80" s="26"/>
      <c r="BM80" s="26"/>
      <c r="BN80" s="57">
        <f t="shared" si="56"/>
        <v>46</v>
      </c>
      <c r="BO80" s="301"/>
      <c r="BP80" s="36" t="str">
        <f t="shared" si="57"/>
        <v/>
      </c>
      <c r="BQ80" s="26"/>
      <c r="BR80" s="26"/>
      <c r="BS80" s="26"/>
      <c r="BT80" s="26"/>
      <c r="BU80" s="26"/>
      <c r="BV80" s="57">
        <f t="shared" si="58"/>
        <v>46</v>
      </c>
      <c r="BW80" s="301"/>
      <c r="BX80" s="36" t="str">
        <f t="shared" si="59"/>
        <v/>
      </c>
      <c r="BY80" s="26"/>
      <c r="BZ80" s="26"/>
      <c r="CA80" s="26"/>
      <c r="CB80" s="26"/>
      <c r="CC80" s="26"/>
      <c r="CD80" s="57">
        <f t="shared" si="60"/>
        <v>46</v>
      </c>
      <c r="CE80" s="301"/>
      <c r="CF80" s="36" t="str">
        <f t="shared" si="61"/>
        <v/>
      </c>
      <c r="CL80" s="57">
        <f t="shared" si="62"/>
        <v>46</v>
      </c>
      <c r="CM80" s="301"/>
      <c r="CN80" s="36" t="str">
        <f t="shared" si="63"/>
        <v/>
      </c>
      <c r="CT80" s="57">
        <f t="shared" si="64"/>
        <v>46</v>
      </c>
      <c r="CU80" s="301"/>
      <c r="CV80" s="36" t="str">
        <f t="shared" si="65"/>
        <v/>
      </c>
      <c r="DB80" s="57">
        <f t="shared" si="66"/>
        <v>46</v>
      </c>
      <c r="DC80" s="301"/>
      <c r="DD80" s="36" t="str">
        <f t="shared" si="67"/>
        <v/>
      </c>
      <c r="DJ80" s="57">
        <f t="shared" si="68"/>
        <v>46</v>
      </c>
      <c r="DK80" s="301"/>
      <c r="DL80" s="36" t="str">
        <f t="shared" si="69"/>
        <v/>
      </c>
      <c r="DR80" s="57">
        <f t="shared" si="70"/>
        <v>46</v>
      </c>
      <c r="DS80" s="301"/>
      <c r="DT80" s="36" t="str">
        <f t="shared" si="71"/>
        <v/>
      </c>
      <c r="DZ80" s="57">
        <f t="shared" si="72"/>
        <v>46</v>
      </c>
      <c r="EA80" s="301"/>
      <c r="EB80" s="36" t="str">
        <f t="shared" si="73"/>
        <v/>
      </c>
      <c r="EC80" s="26"/>
      <c r="ED80" s="26"/>
      <c r="EE80" s="26"/>
      <c r="EF80" s="26"/>
      <c r="EG80" s="26"/>
      <c r="EH80" s="57">
        <f t="shared" si="74"/>
        <v>46</v>
      </c>
      <c r="EI80" s="301"/>
      <c r="EJ80" s="36" t="str">
        <f t="shared" si="75"/>
        <v/>
      </c>
      <c r="EK80" s="26"/>
      <c r="EL80" s="26"/>
      <c r="EM80" s="26"/>
      <c r="EN80" s="26"/>
      <c r="EO80" s="26"/>
      <c r="EP80" s="57">
        <f t="shared" si="76"/>
        <v>46</v>
      </c>
      <c r="EQ80" s="301"/>
      <c r="ER80" s="36" t="str">
        <f t="shared" si="77"/>
        <v/>
      </c>
      <c r="ES80" s="26"/>
      <c r="ET80" s="26"/>
      <c r="EU80" s="26"/>
      <c r="EV80" s="26"/>
      <c r="EW80" s="26"/>
      <c r="EX80" s="57">
        <f t="shared" si="78"/>
        <v>46</v>
      </c>
      <c r="EY80" s="301"/>
      <c r="EZ80" s="36" t="str">
        <f t="shared" si="79"/>
        <v/>
      </c>
      <c r="FA80" s="26"/>
      <c r="FB80" s="26"/>
      <c r="FC80" s="26"/>
      <c r="FD80" s="26"/>
      <c r="FE80" s="26"/>
    </row>
    <row r="81" spans="1:161" ht="14.5">
      <c r="A81" s="26"/>
      <c r="B81" s="57">
        <f t="shared" si="41"/>
        <v>47</v>
      </c>
      <c r="C81" s="460"/>
      <c r="D81" s="36" t="str">
        <f t="shared" si="40"/>
        <v/>
      </c>
      <c r="E81" s="26"/>
      <c r="F81" s="26"/>
      <c r="G81" s="26"/>
      <c r="H81" s="26"/>
      <c r="I81" s="26"/>
      <c r="J81" s="57">
        <f t="shared" si="42"/>
        <v>47</v>
      </c>
      <c r="K81" s="460"/>
      <c r="L81" s="36" t="str">
        <f t="shared" si="43"/>
        <v/>
      </c>
      <c r="M81" s="26"/>
      <c r="N81" s="26"/>
      <c r="O81" s="26"/>
      <c r="P81" s="26"/>
      <c r="Q81" s="26"/>
      <c r="R81" s="57">
        <f t="shared" si="44"/>
        <v>47</v>
      </c>
      <c r="S81" s="460"/>
      <c r="T81" s="36" t="str">
        <f t="shared" si="45"/>
        <v/>
      </c>
      <c r="U81" s="26"/>
      <c r="V81" s="26"/>
      <c r="W81" s="26"/>
      <c r="X81" s="26"/>
      <c r="Y81" s="26"/>
      <c r="Z81" s="57">
        <f t="shared" si="46"/>
        <v>47</v>
      </c>
      <c r="AA81" s="460"/>
      <c r="AB81" s="36" t="str">
        <f t="shared" si="47"/>
        <v/>
      </c>
      <c r="AC81" s="26"/>
      <c r="AD81" s="26"/>
      <c r="AE81" s="26"/>
      <c r="AF81" s="26"/>
      <c r="AG81" s="26"/>
      <c r="AH81" s="57">
        <f t="shared" si="48"/>
        <v>47</v>
      </c>
      <c r="AI81" s="460"/>
      <c r="AJ81" s="36" t="str">
        <f t="shared" si="49"/>
        <v/>
      </c>
      <c r="AK81" s="26"/>
      <c r="AL81" s="26"/>
      <c r="AM81" s="26"/>
      <c r="AN81" s="26"/>
      <c r="AO81" s="26"/>
      <c r="AP81" s="57">
        <f t="shared" si="50"/>
        <v>47</v>
      </c>
      <c r="AQ81" s="460"/>
      <c r="AR81" s="36" t="str">
        <f t="shared" si="51"/>
        <v/>
      </c>
      <c r="AS81" s="26"/>
      <c r="AT81" s="26"/>
      <c r="AU81" s="26"/>
      <c r="AV81" s="26"/>
      <c r="AW81" s="26"/>
      <c r="AX81" s="57">
        <f t="shared" si="52"/>
        <v>47</v>
      </c>
      <c r="AY81" s="460"/>
      <c r="AZ81" s="36" t="str">
        <f t="shared" si="53"/>
        <v/>
      </c>
      <c r="BA81" s="26"/>
      <c r="BB81" s="26"/>
      <c r="BC81" s="26"/>
      <c r="BD81" s="26"/>
      <c r="BE81" s="26"/>
      <c r="BF81" s="57">
        <f t="shared" si="54"/>
        <v>47</v>
      </c>
      <c r="BG81" s="460"/>
      <c r="BH81" s="36" t="str">
        <f t="shared" si="55"/>
        <v/>
      </c>
      <c r="BI81" s="26"/>
      <c r="BJ81" s="26"/>
      <c r="BK81" s="26"/>
      <c r="BL81" s="26"/>
      <c r="BM81" s="26"/>
      <c r="BN81" s="57">
        <f t="shared" si="56"/>
        <v>47</v>
      </c>
      <c r="BO81" s="301"/>
      <c r="BP81" s="36" t="str">
        <f t="shared" si="57"/>
        <v/>
      </c>
      <c r="BQ81" s="26"/>
      <c r="BR81" s="26"/>
      <c r="BS81" s="26"/>
      <c r="BT81" s="26"/>
      <c r="BU81" s="26"/>
      <c r="BV81" s="57">
        <f t="shared" si="58"/>
        <v>47</v>
      </c>
      <c r="BW81" s="301"/>
      <c r="BX81" s="36" t="str">
        <f t="shared" si="59"/>
        <v/>
      </c>
      <c r="BY81" s="26"/>
      <c r="BZ81" s="26"/>
      <c r="CA81" s="26"/>
      <c r="CB81" s="26"/>
      <c r="CC81" s="26"/>
      <c r="CD81" s="57">
        <f t="shared" si="60"/>
        <v>47</v>
      </c>
      <c r="CE81" s="301"/>
      <c r="CF81" s="36" t="str">
        <f t="shared" si="61"/>
        <v/>
      </c>
      <c r="CL81" s="57">
        <f t="shared" si="62"/>
        <v>47</v>
      </c>
      <c r="CM81" s="301"/>
      <c r="CN81" s="36" t="str">
        <f t="shared" si="63"/>
        <v/>
      </c>
      <c r="CT81" s="57">
        <f t="shared" si="64"/>
        <v>47</v>
      </c>
      <c r="CU81" s="301"/>
      <c r="CV81" s="36" t="str">
        <f t="shared" si="65"/>
        <v/>
      </c>
      <c r="DB81" s="57">
        <f t="shared" si="66"/>
        <v>47</v>
      </c>
      <c r="DC81" s="301"/>
      <c r="DD81" s="36" t="str">
        <f t="shared" si="67"/>
        <v/>
      </c>
      <c r="DJ81" s="57">
        <f t="shared" si="68"/>
        <v>47</v>
      </c>
      <c r="DK81" s="301"/>
      <c r="DL81" s="36" t="str">
        <f t="shared" si="69"/>
        <v/>
      </c>
      <c r="DR81" s="57">
        <f t="shared" si="70"/>
        <v>47</v>
      </c>
      <c r="DS81" s="301"/>
      <c r="DT81" s="36" t="str">
        <f t="shared" si="71"/>
        <v/>
      </c>
      <c r="DZ81" s="57">
        <f t="shared" si="72"/>
        <v>47</v>
      </c>
      <c r="EA81" s="301"/>
      <c r="EB81" s="36" t="str">
        <f t="shared" si="73"/>
        <v/>
      </c>
      <c r="EC81" s="26"/>
      <c r="ED81" s="26"/>
      <c r="EE81" s="26"/>
      <c r="EF81" s="26"/>
      <c r="EG81" s="26"/>
      <c r="EH81" s="57">
        <f t="shared" si="74"/>
        <v>47</v>
      </c>
      <c r="EI81" s="301"/>
      <c r="EJ81" s="36" t="str">
        <f t="shared" si="75"/>
        <v/>
      </c>
      <c r="EK81" s="26"/>
      <c r="EL81" s="26"/>
      <c r="EM81" s="26"/>
      <c r="EN81" s="26"/>
      <c r="EO81" s="26"/>
      <c r="EP81" s="57">
        <f t="shared" si="76"/>
        <v>47</v>
      </c>
      <c r="EQ81" s="301"/>
      <c r="ER81" s="36" t="str">
        <f t="shared" si="77"/>
        <v/>
      </c>
      <c r="ES81" s="26"/>
      <c r="ET81" s="26"/>
      <c r="EU81" s="26"/>
      <c r="EV81" s="26"/>
      <c r="EW81" s="26"/>
      <c r="EX81" s="57">
        <f t="shared" si="78"/>
        <v>47</v>
      </c>
      <c r="EY81" s="301"/>
      <c r="EZ81" s="36" t="str">
        <f t="shared" si="79"/>
        <v/>
      </c>
      <c r="FA81" s="26"/>
      <c r="FB81" s="26"/>
      <c r="FC81" s="26"/>
      <c r="FD81" s="26"/>
      <c r="FE81" s="26"/>
    </row>
    <row r="82" spans="1:161" ht="14.5">
      <c r="A82" s="26"/>
      <c r="B82" s="57">
        <f t="shared" si="41"/>
        <v>48</v>
      </c>
      <c r="C82" s="460"/>
      <c r="D82" s="36" t="str">
        <f t="shared" si="40"/>
        <v/>
      </c>
      <c r="E82" s="26"/>
      <c r="F82" s="26"/>
      <c r="G82" s="26"/>
      <c r="H82" s="26"/>
      <c r="I82" s="26"/>
      <c r="J82" s="57">
        <f t="shared" si="42"/>
        <v>48</v>
      </c>
      <c r="K82" s="460"/>
      <c r="L82" s="36" t="str">
        <f t="shared" si="43"/>
        <v/>
      </c>
      <c r="M82" s="26"/>
      <c r="N82" s="26"/>
      <c r="O82" s="26"/>
      <c r="P82" s="26"/>
      <c r="Q82" s="26"/>
      <c r="R82" s="57">
        <f t="shared" si="44"/>
        <v>48</v>
      </c>
      <c r="S82" s="460"/>
      <c r="T82" s="36" t="str">
        <f t="shared" si="45"/>
        <v/>
      </c>
      <c r="U82" s="26"/>
      <c r="V82" s="26"/>
      <c r="W82" s="26"/>
      <c r="X82" s="26"/>
      <c r="Y82" s="26"/>
      <c r="Z82" s="57">
        <f t="shared" si="46"/>
        <v>48</v>
      </c>
      <c r="AA82" s="460"/>
      <c r="AB82" s="36" t="str">
        <f t="shared" si="47"/>
        <v/>
      </c>
      <c r="AC82" s="26"/>
      <c r="AD82" s="26"/>
      <c r="AE82" s="26"/>
      <c r="AF82" s="26"/>
      <c r="AG82" s="26"/>
      <c r="AH82" s="57">
        <f t="shared" si="48"/>
        <v>48</v>
      </c>
      <c r="AI82" s="460"/>
      <c r="AJ82" s="36" t="str">
        <f t="shared" si="49"/>
        <v/>
      </c>
      <c r="AK82" s="26"/>
      <c r="AL82" s="26"/>
      <c r="AM82" s="26"/>
      <c r="AN82" s="26"/>
      <c r="AO82" s="26"/>
      <c r="AP82" s="57">
        <f t="shared" si="50"/>
        <v>48</v>
      </c>
      <c r="AQ82" s="460"/>
      <c r="AR82" s="36" t="str">
        <f t="shared" si="51"/>
        <v/>
      </c>
      <c r="AS82" s="26"/>
      <c r="AT82" s="26"/>
      <c r="AU82" s="26"/>
      <c r="AV82" s="26"/>
      <c r="AW82" s="26"/>
      <c r="AX82" s="57">
        <f t="shared" si="52"/>
        <v>48</v>
      </c>
      <c r="AY82" s="460"/>
      <c r="AZ82" s="36" t="str">
        <f t="shared" si="53"/>
        <v/>
      </c>
      <c r="BA82" s="26"/>
      <c r="BB82" s="26"/>
      <c r="BC82" s="26"/>
      <c r="BD82" s="26"/>
      <c r="BE82" s="26"/>
      <c r="BF82" s="57">
        <f t="shared" si="54"/>
        <v>48</v>
      </c>
      <c r="BG82" s="460"/>
      <c r="BH82" s="36" t="str">
        <f t="shared" si="55"/>
        <v/>
      </c>
      <c r="BI82" s="26"/>
      <c r="BJ82" s="26"/>
      <c r="BK82" s="26"/>
      <c r="BL82" s="26"/>
      <c r="BM82" s="26"/>
      <c r="BN82" s="57">
        <f t="shared" si="56"/>
        <v>48</v>
      </c>
      <c r="BO82" s="301"/>
      <c r="BP82" s="36" t="str">
        <f t="shared" si="57"/>
        <v/>
      </c>
      <c r="BQ82" s="26"/>
      <c r="BR82" s="26"/>
      <c r="BS82" s="26"/>
      <c r="BT82" s="26"/>
      <c r="BU82" s="26"/>
      <c r="BV82" s="57">
        <f t="shared" si="58"/>
        <v>48</v>
      </c>
      <c r="BW82" s="301"/>
      <c r="BX82" s="36" t="str">
        <f t="shared" si="59"/>
        <v/>
      </c>
      <c r="BY82" s="26"/>
      <c r="BZ82" s="26"/>
      <c r="CA82" s="26"/>
      <c r="CB82" s="26"/>
      <c r="CC82" s="26"/>
      <c r="CD82" s="57">
        <f t="shared" si="60"/>
        <v>48</v>
      </c>
      <c r="CE82" s="301"/>
      <c r="CF82" s="36" t="str">
        <f t="shared" si="61"/>
        <v/>
      </c>
      <c r="CL82" s="57">
        <f t="shared" si="62"/>
        <v>48</v>
      </c>
      <c r="CM82" s="301"/>
      <c r="CN82" s="36" t="str">
        <f t="shared" si="63"/>
        <v/>
      </c>
      <c r="CT82" s="57">
        <f t="shared" si="64"/>
        <v>48</v>
      </c>
      <c r="CU82" s="301"/>
      <c r="CV82" s="36" t="str">
        <f t="shared" si="65"/>
        <v/>
      </c>
      <c r="DB82" s="57">
        <f t="shared" si="66"/>
        <v>48</v>
      </c>
      <c r="DC82" s="301"/>
      <c r="DD82" s="36" t="str">
        <f t="shared" si="67"/>
        <v/>
      </c>
      <c r="DJ82" s="57">
        <f t="shared" si="68"/>
        <v>48</v>
      </c>
      <c r="DK82" s="301"/>
      <c r="DL82" s="36" t="str">
        <f t="shared" si="69"/>
        <v/>
      </c>
      <c r="DR82" s="57">
        <f t="shared" si="70"/>
        <v>48</v>
      </c>
      <c r="DS82" s="301"/>
      <c r="DT82" s="36" t="str">
        <f t="shared" si="71"/>
        <v/>
      </c>
      <c r="DZ82" s="57">
        <f t="shared" si="72"/>
        <v>48</v>
      </c>
      <c r="EA82" s="301"/>
      <c r="EB82" s="36" t="str">
        <f t="shared" si="73"/>
        <v/>
      </c>
      <c r="EC82" s="26"/>
      <c r="ED82" s="26"/>
      <c r="EE82" s="26"/>
      <c r="EF82" s="26"/>
      <c r="EG82" s="26"/>
      <c r="EH82" s="57">
        <f t="shared" si="74"/>
        <v>48</v>
      </c>
      <c r="EI82" s="301"/>
      <c r="EJ82" s="36" t="str">
        <f t="shared" si="75"/>
        <v/>
      </c>
      <c r="EK82" s="26"/>
      <c r="EL82" s="26"/>
      <c r="EM82" s="26"/>
      <c r="EN82" s="26"/>
      <c r="EO82" s="26"/>
      <c r="EP82" s="57">
        <f t="shared" si="76"/>
        <v>48</v>
      </c>
      <c r="EQ82" s="301"/>
      <c r="ER82" s="36" t="str">
        <f t="shared" si="77"/>
        <v/>
      </c>
      <c r="ES82" s="26"/>
      <c r="ET82" s="26"/>
      <c r="EU82" s="26"/>
      <c r="EV82" s="26"/>
      <c r="EW82" s="26"/>
      <c r="EX82" s="57">
        <f t="shared" si="78"/>
        <v>48</v>
      </c>
      <c r="EY82" s="301"/>
      <c r="EZ82" s="36" t="str">
        <f t="shared" si="79"/>
        <v/>
      </c>
      <c r="FA82" s="26"/>
      <c r="FB82" s="26"/>
      <c r="FC82" s="26"/>
      <c r="FD82" s="26"/>
      <c r="FE82" s="26"/>
    </row>
    <row r="83" spans="1:161" ht="14.5">
      <c r="A83" s="26"/>
      <c r="B83" s="57">
        <f t="shared" si="41"/>
        <v>49</v>
      </c>
      <c r="C83" s="460"/>
      <c r="D83" s="36" t="str">
        <f t="shared" si="40"/>
        <v/>
      </c>
      <c r="E83" s="26"/>
      <c r="F83" s="26"/>
      <c r="G83" s="26"/>
      <c r="H83" s="26"/>
      <c r="I83" s="26"/>
      <c r="J83" s="57">
        <f t="shared" si="42"/>
        <v>49</v>
      </c>
      <c r="K83" s="460"/>
      <c r="L83" s="36" t="str">
        <f t="shared" si="43"/>
        <v/>
      </c>
      <c r="M83" s="26"/>
      <c r="N83" s="26"/>
      <c r="O83" s="26"/>
      <c r="P83" s="26"/>
      <c r="Q83" s="26"/>
      <c r="R83" s="57">
        <f t="shared" si="44"/>
        <v>49</v>
      </c>
      <c r="S83" s="460"/>
      <c r="T83" s="36" t="str">
        <f t="shared" si="45"/>
        <v/>
      </c>
      <c r="U83" s="26"/>
      <c r="V83" s="26"/>
      <c r="W83" s="26"/>
      <c r="X83" s="26"/>
      <c r="Y83" s="26"/>
      <c r="Z83" s="57">
        <f t="shared" si="46"/>
        <v>49</v>
      </c>
      <c r="AA83" s="460"/>
      <c r="AB83" s="36" t="str">
        <f t="shared" si="47"/>
        <v/>
      </c>
      <c r="AC83" s="26"/>
      <c r="AD83" s="26"/>
      <c r="AE83" s="26"/>
      <c r="AF83" s="26"/>
      <c r="AG83" s="26"/>
      <c r="AH83" s="57">
        <f t="shared" si="48"/>
        <v>49</v>
      </c>
      <c r="AI83" s="460"/>
      <c r="AJ83" s="36" t="str">
        <f t="shared" si="49"/>
        <v/>
      </c>
      <c r="AK83" s="26"/>
      <c r="AL83" s="26"/>
      <c r="AM83" s="26"/>
      <c r="AN83" s="26"/>
      <c r="AO83" s="26"/>
      <c r="AP83" s="57">
        <f t="shared" si="50"/>
        <v>49</v>
      </c>
      <c r="AQ83" s="460"/>
      <c r="AR83" s="36" t="str">
        <f t="shared" si="51"/>
        <v/>
      </c>
      <c r="AS83" s="26"/>
      <c r="AT83" s="26"/>
      <c r="AU83" s="26"/>
      <c r="AV83" s="26"/>
      <c r="AW83" s="26"/>
      <c r="AX83" s="57">
        <f t="shared" si="52"/>
        <v>49</v>
      </c>
      <c r="AY83" s="460"/>
      <c r="AZ83" s="36" t="str">
        <f t="shared" si="53"/>
        <v/>
      </c>
      <c r="BA83" s="26"/>
      <c r="BB83" s="26"/>
      <c r="BC83" s="26"/>
      <c r="BD83" s="26"/>
      <c r="BE83" s="26"/>
      <c r="BF83" s="57">
        <f t="shared" si="54"/>
        <v>49</v>
      </c>
      <c r="BG83" s="460"/>
      <c r="BH83" s="36" t="str">
        <f t="shared" si="55"/>
        <v/>
      </c>
      <c r="BI83" s="26"/>
      <c r="BJ83" s="26"/>
      <c r="BK83" s="26"/>
      <c r="BL83" s="26"/>
      <c r="BM83" s="26"/>
      <c r="BN83" s="57">
        <f t="shared" si="56"/>
        <v>49</v>
      </c>
      <c r="BO83" s="301"/>
      <c r="BP83" s="36" t="str">
        <f t="shared" si="57"/>
        <v/>
      </c>
      <c r="BQ83" s="26"/>
      <c r="BR83" s="26"/>
      <c r="BS83" s="26"/>
      <c r="BT83" s="26"/>
      <c r="BU83" s="26"/>
      <c r="BV83" s="57">
        <f t="shared" si="58"/>
        <v>49</v>
      </c>
      <c r="BW83" s="301"/>
      <c r="BX83" s="36" t="str">
        <f t="shared" si="59"/>
        <v/>
      </c>
      <c r="BY83" s="26"/>
      <c r="BZ83" s="26"/>
      <c r="CA83" s="26"/>
      <c r="CB83" s="26"/>
      <c r="CC83" s="26"/>
      <c r="CD83" s="57">
        <f t="shared" si="60"/>
        <v>49</v>
      </c>
      <c r="CE83" s="301"/>
      <c r="CF83" s="36" t="str">
        <f t="shared" si="61"/>
        <v/>
      </c>
      <c r="CL83" s="57">
        <f t="shared" si="62"/>
        <v>49</v>
      </c>
      <c r="CM83" s="301"/>
      <c r="CN83" s="36" t="str">
        <f t="shared" si="63"/>
        <v/>
      </c>
      <c r="CT83" s="57">
        <f t="shared" si="64"/>
        <v>49</v>
      </c>
      <c r="CU83" s="301"/>
      <c r="CV83" s="36" t="str">
        <f t="shared" si="65"/>
        <v/>
      </c>
      <c r="DB83" s="57">
        <f t="shared" si="66"/>
        <v>49</v>
      </c>
      <c r="DC83" s="301"/>
      <c r="DD83" s="36" t="str">
        <f t="shared" si="67"/>
        <v/>
      </c>
      <c r="DJ83" s="57">
        <f t="shared" si="68"/>
        <v>49</v>
      </c>
      <c r="DK83" s="301"/>
      <c r="DL83" s="36" t="str">
        <f t="shared" si="69"/>
        <v/>
      </c>
      <c r="DR83" s="57">
        <f t="shared" si="70"/>
        <v>49</v>
      </c>
      <c r="DS83" s="301"/>
      <c r="DT83" s="36" t="str">
        <f t="shared" si="71"/>
        <v/>
      </c>
      <c r="DZ83" s="57">
        <f t="shared" si="72"/>
        <v>49</v>
      </c>
      <c r="EA83" s="301"/>
      <c r="EB83" s="36" t="str">
        <f t="shared" si="73"/>
        <v/>
      </c>
      <c r="EC83" s="26"/>
      <c r="ED83" s="26"/>
      <c r="EE83" s="26"/>
      <c r="EF83" s="26"/>
      <c r="EG83" s="26"/>
      <c r="EH83" s="57">
        <f t="shared" si="74"/>
        <v>49</v>
      </c>
      <c r="EI83" s="301"/>
      <c r="EJ83" s="36" t="str">
        <f t="shared" si="75"/>
        <v/>
      </c>
      <c r="EK83" s="26"/>
      <c r="EL83" s="26"/>
      <c r="EM83" s="26"/>
      <c r="EN83" s="26"/>
      <c r="EO83" s="26"/>
      <c r="EP83" s="57">
        <f t="shared" si="76"/>
        <v>49</v>
      </c>
      <c r="EQ83" s="301"/>
      <c r="ER83" s="36" t="str">
        <f t="shared" si="77"/>
        <v/>
      </c>
      <c r="ES83" s="26"/>
      <c r="ET83" s="26"/>
      <c r="EU83" s="26"/>
      <c r="EV83" s="26"/>
      <c r="EW83" s="26"/>
      <c r="EX83" s="57">
        <f t="shared" si="78"/>
        <v>49</v>
      </c>
      <c r="EY83" s="301"/>
      <c r="EZ83" s="36" t="str">
        <f t="shared" si="79"/>
        <v/>
      </c>
      <c r="FA83" s="26"/>
      <c r="FB83" s="26"/>
      <c r="FC83" s="26"/>
      <c r="FD83" s="26"/>
      <c r="FE83" s="26"/>
    </row>
    <row r="84" spans="1:161" ht="14.5">
      <c r="A84" s="26"/>
      <c r="B84" s="57">
        <f t="shared" si="41"/>
        <v>50</v>
      </c>
      <c r="C84" s="460"/>
      <c r="D84" s="36" t="str">
        <f t="shared" si="40"/>
        <v/>
      </c>
      <c r="E84" s="26"/>
      <c r="F84" s="26"/>
      <c r="G84" s="26"/>
      <c r="H84" s="26"/>
      <c r="I84" s="26"/>
      <c r="J84" s="57">
        <f t="shared" si="42"/>
        <v>50</v>
      </c>
      <c r="K84" s="460"/>
      <c r="L84" s="36" t="str">
        <f t="shared" si="43"/>
        <v/>
      </c>
      <c r="M84" s="26"/>
      <c r="N84" s="26"/>
      <c r="O84" s="26"/>
      <c r="P84" s="26"/>
      <c r="Q84" s="26"/>
      <c r="R84" s="57">
        <f t="shared" si="44"/>
        <v>50</v>
      </c>
      <c r="S84" s="460"/>
      <c r="T84" s="36" t="str">
        <f t="shared" si="45"/>
        <v/>
      </c>
      <c r="U84" s="26"/>
      <c r="V84" s="26"/>
      <c r="W84" s="26"/>
      <c r="X84" s="26"/>
      <c r="Y84" s="26"/>
      <c r="Z84" s="57">
        <f t="shared" si="46"/>
        <v>50</v>
      </c>
      <c r="AA84" s="460"/>
      <c r="AB84" s="36" t="str">
        <f t="shared" si="47"/>
        <v/>
      </c>
      <c r="AC84" s="26"/>
      <c r="AD84" s="26"/>
      <c r="AE84" s="26"/>
      <c r="AF84" s="26"/>
      <c r="AG84" s="26"/>
      <c r="AH84" s="57">
        <f t="shared" si="48"/>
        <v>50</v>
      </c>
      <c r="AI84" s="460"/>
      <c r="AJ84" s="36" t="str">
        <f t="shared" si="49"/>
        <v/>
      </c>
      <c r="AK84" s="26"/>
      <c r="AL84" s="26"/>
      <c r="AM84" s="26"/>
      <c r="AN84" s="26"/>
      <c r="AO84" s="26"/>
      <c r="AP84" s="57">
        <f t="shared" si="50"/>
        <v>50</v>
      </c>
      <c r="AQ84" s="460"/>
      <c r="AR84" s="36" t="str">
        <f t="shared" si="51"/>
        <v/>
      </c>
      <c r="AS84" s="26"/>
      <c r="AT84" s="26"/>
      <c r="AU84" s="26"/>
      <c r="AV84" s="26"/>
      <c r="AW84" s="26"/>
      <c r="AX84" s="57">
        <f t="shared" si="52"/>
        <v>50</v>
      </c>
      <c r="AY84" s="460"/>
      <c r="AZ84" s="36" t="str">
        <f t="shared" si="53"/>
        <v/>
      </c>
      <c r="BA84" s="26"/>
      <c r="BB84" s="26"/>
      <c r="BC84" s="26"/>
      <c r="BD84" s="26"/>
      <c r="BE84" s="26"/>
      <c r="BF84" s="57">
        <f t="shared" si="54"/>
        <v>50</v>
      </c>
      <c r="BG84" s="460"/>
      <c r="BH84" s="36" t="str">
        <f t="shared" si="55"/>
        <v/>
      </c>
      <c r="BI84" s="26"/>
      <c r="BJ84" s="26"/>
      <c r="BK84" s="26"/>
      <c r="BL84" s="26"/>
      <c r="BM84" s="26"/>
      <c r="BN84" s="57">
        <f t="shared" si="56"/>
        <v>50</v>
      </c>
      <c r="BO84" s="301"/>
      <c r="BP84" s="36" t="str">
        <f t="shared" si="57"/>
        <v/>
      </c>
      <c r="BQ84" s="26"/>
      <c r="BR84" s="26"/>
      <c r="BS84" s="26"/>
      <c r="BT84" s="26"/>
      <c r="BU84" s="26"/>
      <c r="BV84" s="57">
        <f t="shared" si="58"/>
        <v>50</v>
      </c>
      <c r="BW84" s="301"/>
      <c r="BX84" s="36" t="str">
        <f t="shared" si="59"/>
        <v/>
      </c>
      <c r="BY84" s="26"/>
      <c r="BZ84" s="26"/>
      <c r="CA84" s="26"/>
      <c r="CB84" s="26"/>
      <c r="CC84" s="26"/>
      <c r="CD84" s="57">
        <f t="shared" si="60"/>
        <v>50</v>
      </c>
      <c r="CE84" s="301"/>
      <c r="CF84" s="36" t="str">
        <f t="shared" si="61"/>
        <v/>
      </c>
      <c r="CL84" s="57">
        <f t="shared" si="62"/>
        <v>50</v>
      </c>
      <c r="CM84" s="301"/>
      <c r="CN84" s="36" t="str">
        <f t="shared" si="63"/>
        <v/>
      </c>
      <c r="CT84" s="57">
        <f t="shared" si="64"/>
        <v>50</v>
      </c>
      <c r="CU84" s="301"/>
      <c r="CV84" s="36" t="str">
        <f t="shared" si="65"/>
        <v/>
      </c>
      <c r="DB84" s="57">
        <f t="shared" si="66"/>
        <v>50</v>
      </c>
      <c r="DC84" s="301"/>
      <c r="DD84" s="36" t="str">
        <f t="shared" si="67"/>
        <v/>
      </c>
      <c r="DJ84" s="57">
        <f t="shared" si="68"/>
        <v>50</v>
      </c>
      <c r="DK84" s="301"/>
      <c r="DL84" s="36" t="str">
        <f t="shared" si="69"/>
        <v/>
      </c>
      <c r="DR84" s="57">
        <f t="shared" si="70"/>
        <v>50</v>
      </c>
      <c r="DS84" s="301"/>
      <c r="DT84" s="36" t="str">
        <f t="shared" si="71"/>
        <v/>
      </c>
      <c r="DZ84" s="57">
        <f t="shared" si="72"/>
        <v>50</v>
      </c>
      <c r="EA84" s="301"/>
      <c r="EB84" s="36" t="str">
        <f t="shared" si="73"/>
        <v/>
      </c>
      <c r="EC84" s="26"/>
      <c r="ED84" s="26"/>
      <c r="EE84" s="26"/>
      <c r="EF84" s="26"/>
      <c r="EG84" s="26"/>
      <c r="EH84" s="57">
        <f t="shared" si="74"/>
        <v>50</v>
      </c>
      <c r="EI84" s="301"/>
      <c r="EJ84" s="36" t="str">
        <f t="shared" si="75"/>
        <v/>
      </c>
      <c r="EK84" s="26"/>
      <c r="EL84" s="26"/>
      <c r="EM84" s="26"/>
      <c r="EN84" s="26"/>
      <c r="EO84" s="26"/>
      <c r="EP84" s="57">
        <f t="shared" si="76"/>
        <v>50</v>
      </c>
      <c r="EQ84" s="301"/>
      <c r="ER84" s="36" t="str">
        <f t="shared" si="77"/>
        <v/>
      </c>
      <c r="ES84" s="26"/>
      <c r="ET84" s="26"/>
      <c r="EU84" s="26"/>
      <c r="EV84" s="26"/>
      <c r="EW84" s="26"/>
      <c r="EX84" s="57">
        <f t="shared" si="78"/>
        <v>50</v>
      </c>
      <c r="EY84" s="301"/>
      <c r="EZ84" s="36" t="str">
        <f t="shared" si="79"/>
        <v/>
      </c>
      <c r="FA84" s="26"/>
      <c r="FB84" s="26"/>
      <c r="FC84" s="26"/>
      <c r="FD84" s="26"/>
      <c r="FE84" s="26"/>
    </row>
    <row r="85" spans="1:161" ht="14.5">
      <c r="A85" s="26"/>
      <c r="B85" s="57">
        <f t="shared" si="41"/>
        <v>51</v>
      </c>
      <c r="C85" s="460"/>
      <c r="D85" s="36" t="str">
        <f t="shared" si="40"/>
        <v/>
      </c>
      <c r="E85" s="26"/>
      <c r="F85" s="26"/>
      <c r="G85" s="26"/>
      <c r="H85" s="26"/>
      <c r="I85" s="26"/>
      <c r="J85" s="57">
        <f t="shared" si="42"/>
        <v>51</v>
      </c>
      <c r="K85" s="460"/>
      <c r="L85" s="36" t="str">
        <f t="shared" si="43"/>
        <v/>
      </c>
      <c r="M85" s="26"/>
      <c r="N85" s="26"/>
      <c r="O85" s="26"/>
      <c r="P85" s="26"/>
      <c r="Q85" s="26"/>
      <c r="R85" s="57">
        <f t="shared" si="44"/>
        <v>51</v>
      </c>
      <c r="S85" s="460"/>
      <c r="T85" s="36" t="str">
        <f t="shared" si="45"/>
        <v/>
      </c>
      <c r="U85" s="26"/>
      <c r="V85" s="26"/>
      <c r="W85" s="26"/>
      <c r="X85" s="26"/>
      <c r="Y85" s="26"/>
      <c r="Z85" s="57">
        <f t="shared" si="46"/>
        <v>51</v>
      </c>
      <c r="AA85" s="460"/>
      <c r="AB85" s="36" t="str">
        <f t="shared" si="47"/>
        <v/>
      </c>
      <c r="AC85" s="26"/>
      <c r="AD85" s="26"/>
      <c r="AE85" s="26"/>
      <c r="AF85" s="26"/>
      <c r="AG85" s="26"/>
      <c r="AH85" s="57">
        <f t="shared" si="48"/>
        <v>51</v>
      </c>
      <c r="AI85" s="460"/>
      <c r="AJ85" s="36" t="str">
        <f t="shared" si="49"/>
        <v/>
      </c>
      <c r="AK85" s="26"/>
      <c r="AL85" s="26"/>
      <c r="AM85" s="26"/>
      <c r="AN85" s="26"/>
      <c r="AO85" s="26"/>
      <c r="AP85" s="57">
        <f t="shared" si="50"/>
        <v>51</v>
      </c>
      <c r="AQ85" s="460"/>
      <c r="AR85" s="36" t="str">
        <f t="shared" si="51"/>
        <v/>
      </c>
      <c r="AS85" s="26"/>
      <c r="AT85" s="26"/>
      <c r="AU85" s="26"/>
      <c r="AV85" s="26"/>
      <c r="AW85" s="26"/>
      <c r="AX85" s="57">
        <f t="shared" si="52"/>
        <v>51</v>
      </c>
      <c r="AY85" s="460"/>
      <c r="AZ85" s="36" t="str">
        <f t="shared" si="53"/>
        <v/>
      </c>
      <c r="BA85" s="26"/>
      <c r="BB85" s="26"/>
      <c r="BC85" s="26"/>
      <c r="BD85" s="26"/>
      <c r="BE85" s="26"/>
      <c r="BF85" s="57">
        <f t="shared" si="54"/>
        <v>51</v>
      </c>
      <c r="BG85" s="460"/>
      <c r="BH85" s="36" t="str">
        <f t="shared" si="55"/>
        <v/>
      </c>
      <c r="BI85" s="26"/>
      <c r="BJ85" s="26"/>
      <c r="BK85" s="26"/>
      <c r="BL85" s="26"/>
      <c r="BM85" s="26"/>
      <c r="BN85" s="57">
        <f t="shared" si="56"/>
        <v>51</v>
      </c>
      <c r="BO85" s="301"/>
      <c r="BP85" s="36" t="str">
        <f t="shared" si="57"/>
        <v/>
      </c>
      <c r="BQ85" s="26"/>
      <c r="BR85" s="26"/>
      <c r="BS85" s="26"/>
      <c r="BT85" s="26"/>
      <c r="BU85" s="26"/>
      <c r="BV85" s="57">
        <f t="shared" si="58"/>
        <v>51</v>
      </c>
      <c r="BW85" s="301"/>
      <c r="BX85" s="36" t="str">
        <f t="shared" si="59"/>
        <v/>
      </c>
      <c r="BY85" s="26"/>
      <c r="BZ85" s="26"/>
      <c r="CA85" s="26"/>
      <c r="CB85" s="26"/>
      <c r="CC85" s="26"/>
      <c r="CD85" s="57">
        <f t="shared" si="60"/>
        <v>51</v>
      </c>
      <c r="CE85" s="301"/>
      <c r="CF85" s="36" t="str">
        <f t="shared" si="61"/>
        <v/>
      </c>
      <c r="CL85" s="57">
        <f t="shared" si="62"/>
        <v>51</v>
      </c>
      <c r="CM85" s="301"/>
      <c r="CN85" s="36" t="str">
        <f t="shared" si="63"/>
        <v/>
      </c>
      <c r="CT85" s="57">
        <f t="shared" si="64"/>
        <v>51</v>
      </c>
      <c r="CU85" s="301"/>
      <c r="CV85" s="36" t="str">
        <f t="shared" si="65"/>
        <v/>
      </c>
      <c r="DB85" s="57">
        <f t="shared" si="66"/>
        <v>51</v>
      </c>
      <c r="DC85" s="301"/>
      <c r="DD85" s="36" t="str">
        <f t="shared" si="67"/>
        <v/>
      </c>
      <c r="DJ85" s="57">
        <f t="shared" si="68"/>
        <v>51</v>
      </c>
      <c r="DK85" s="301"/>
      <c r="DL85" s="36" t="str">
        <f t="shared" si="69"/>
        <v/>
      </c>
      <c r="DR85" s="57">
        <f t="shared" si="70"/>
        <v>51</v>
      </c>
      <c r="DS85" s="301"/>
      <c r="DT85" s="36" t="str">
        <f t="shared" si="71"/>
        <v/>
      </c>
      <c r="DZ85" s="57">
        <f t="shared" si="72"/>
        <v>51</v>
      </c>
      <c r="EA85" s="301"/>
      <c r="EB85" s="36" t="str">
        <f t="shared" si="73"/>
        <v/>
      </c>
      <c r="EC85" s="26"/>
      <c r="ED85" s="26"/>
      <c r="EE85" s="26"/>
      <c r="EF85" s="26"/>
      <c r="EG85" s="26"/>
      <c r="EH85" s="57">
        <f t="shared" si="74"/>
        <v>51</v>
      </c>
      <c r="EI85" s="301"/>
      <c r="EJ85" s="36" t="str">
        <f t="shared" si="75"/>
        <v/>
      </c>
      <c r="EK85" s="26"/>
      <c r="EL85" s="26"/>
      <c r="EM85" s="26"/>
      <c r="EN85" s="26"/>
      <c r="EO85" s="26"/>
      <c r="EP85" s="57">
        <f t="shared" si="76"/>
        <v>51</v>
      </c>
      <c r="EQ85" s="301"/>
      <c r="ER85" s="36" t="str">
        <f t="shared" si="77"/>
        <v/>
      </c>
      <c r="ES85" s="26"/>
      <c r="ET85" s="26"/>
      <c r="EU85" s="26"/>
      <c r="EV85" s="26"/>
      <c r="EW85" s="26"/>
      <c r="EX85" s="57">
        <f t="shared" si="78"/>
        <v>51</v>
      </c>
      <c r="EY85" s="301"/>
      <c r="EZ85" s="36" t="str">
        <f t="shared" si="79"/>
        <v/>
      </c>
      <c r="FA85" s="26"/>
      <c r="FB85" s="26"/>
      <c r="FC85" s="26"/>
      <c r="FD85" s="26"/>
      <c r="FE85" s="26"/>
    </row>
    <row r="86" spans="1:161" ht="14.5">
      <c r="A86" s="26"/>
      <c r="B86" s="57">
        <f t="shared" si="41"/>
        <v>52</v>
      </c>
      <c r="C86" s="460"/>
      <c r="D86" s="36" t="str">
        <f t="shared" si="40"/>
        <v/>
      </c>
      <c r="E86" s="26"/>
      <c r="F86" s="26"/>
      <c r="G86" s="26"/>
      <c r="H86" s="26"/>
      <c r="I86" s="26"/>
      <c r="J86" s="57">
        <f t="shared" si="42"/>
        <v>52</v>
      </c>
      <c r="K86" s="460"/>
      <c r="L86" s="36" t="str">
        <f t="shared" si="43"/>
        <v/>
      </c>
      <c r="M86" s="26"/>
      <c r="N86" s="26"/>
      <c r="O86" s="26"/>
      <c r="P86" s="26"/>
      <c r="Q86" s="26"/>
      <c r="R86" s="57">
        <f t="shared" si="44"/>
        <v>52</v>
      </c>
      <c r="S86" s="460"/>
      <c r="T86" s="36" t="str">
        <f t="shared" si="45"/>
        <v/>
      </c>
      <c r="U86" s="26"/>
      <c r="V86" s="26"/>
      <c r="W86" s="26"/>
      <c r="X86" s="26"/>
      <c r="Y86" s="26"/>
      <c r="Z86" s="57">
        <f t="shared" si="46"/>
        <v>52</v>
      </c>
      <c r="AA86" s="460"/>
      <c r="AB86" s="36" t="str">
        <f t="shared" si="47"/>
        <v/>
      </c>
      <c r="AC86" s="26"/>
      <c r="AD86" s="26"/>
      <c r="AE86" s="26"/>
      <c r="AF86" s="26"/>
      <c r="AG86" s="26"/>
      <c r="AH86" s="57">
        <f t="shared" si="48"/>
        <v>52</v>
      </c>
      <c r="AI86" s="460"/>
      <c r="AJ86" s="36" t="str">
        <f t="shared" si="49"/>
        <v/>
      </c>
      <c r="AK86" s="26"/>
      <c r="AL86" s="26"/>
      <c r="AM86" s="26"/>
      <c r="AN86" s="26"/>
      <c r="AO86" s="26"/>
      <c r="AP86" s="57">
        <f t="shared" si="50"/>
        <v>52</v>
      </c>
      <c r="AQ86" s="460"/>
      <c r="AR86" s="36" t="str">
        <f t="shared" si="51"/>
        <v/>
      </c>
      <c r="AS86" s="26"/>
      <c r="AT86" s="26"/>
      <c r="AU86" s="26"/>
      <c r="AV86" s="26"/>
      <c r="AW86" s="26"/>
      <c r="AX86" s="57">
        <f t="shared" si="52"/>
        <v>52</v>
      </c>
      <c r="AY86" s="460"/>
      <c r="AZ86" s="36" t="str">
        <f t="shared" si="53"/>
        <v/>
      </c>
      <c r="BA86" s="26"/>
      <c r="BB86" s="26"/>
      <c r="BC86" s="26"/>
      <c r="BD86" s="26"/>
      <c r="BE86" s="26"/>
      <c r="BF86" s="57">
        <f t="shared" si="54"/>
        <v>52</v>
      </c>
      <c r="BG86" s="460"/>
      <c r="BH86" s="36" t="str">
        <f t="shared" si="55"/>
        <v/>
      </c>
      <c r="BI86" s="26"/>
      <c r="BJ86" s="26"/>
      <c r="BK86" s="26"/>
      <c r="BL86" s="26"/>
      <c r="BM86" s="26"/>
      <c r="BN86" s="57">
        <f t="shared" si="56"/>
        <v>52</v>
      </c>
      <c r="BO86" s="301"/>
      <c r="BP86" s="36" t="str">
        <f t="shared" si="57"/>
        <v/>
      </c>
      <c r="BQ86" s="26"/>
      <c r="BR86" s="26"/>
      <c r="BS86" s="26"/>
      <c r="BT86" s="26"/>
      <c r="BU86" s="26"/>
      <c r="BV86" s="57">
        <f t="shared" si="58"/>
        <v>52</v>
      </c>
      <c r="BW86" s="301"/>
      <c r="BX86" s="36" t="str">
        <f t="shared" si="59"/>
        <v/>
      </c>
      <c r="BY86" s="26"/>
      <c r="BZ86" s="26"/>
      <c r="CA86" s="26"/>
      <c r="CB86" s="26"/>
      <c r="CC86" s="26"/>
      <c r="CD86" s="57">
        <f t="shared" si="60"/>
        <v>52</v>
      </c>
      <c r="CE86" s="301"/>
      <c r="CF86" s="36" t="str">
        <f t="shared" si="61"/>
        <v/>
      </c>
      <c r="CL86" s="57">
        <f t="shared" si="62"/>
        <v>52</v>
      </c>
      <c r="CM86" s="301"/>
      <c r="CN86" s="36" t="str">
        <f t="shared" si="63"/>
        <v/>
      </c>
      <c r="CT86" s="57">
        <f t="shared" si="64"/>
        <v>52</v>
      </c>
      <c r="CU86" s="301"/>
      <c r="CV86" s="36" t="str">
        <f t="shared" si="65"/>
        <v/>
      </c>
      <c r="DB86" s="57">
        <f t="shared" si="66"/>
        <v>52</v>
      </c>
      <c r="DC86" s="301"/>
      <c r="DD86" s="36" t="str">
        <f t="shared" si="67"/>
        <v/>
      </c>
      <c r="DJ86" s="57">
        <f t="shared" si="68"/>
        <v>52</v>
      </c>
      <c r="DK86" s="301"/>
      <c r="DL86" s="36" t="str">
        <f t="shared" si="69"/>
        <v/>
      </c>
      <c r="DR86" s="57">
        <f t="shared" si="70"/>
        <v>52</v>
      </c>
      <c r="DS86" s="301"/>
      <c r="DT86" s="36" t="str">
        <f t="shared" si="71"/>
        <v/>
      </c>
      <c r="DZ86" s="57">
        <f t="shared" si="72"/>
        <v>52</v>
      </c>
      <c r="EA86" s="301"/>
      <c r="EB86" s="36" t="str">
        <f t="shared" si="73"/>
        <v/>
      </c>
      <c r="EC86" s="26"/>
      <c r="ED86" s="26"/>
      <c r="EE86" s="26"/>
      <c r="EF86" s="26"/>
      <c r="EG86" s="26"/>
      <c r="EH86" s="57">
        <f t="shared" si="74"/>
        <v>52</v>
      </c>
      <c r="EI86" s="301"/>
      <c r="EJ86" s="36" t="str">
        <f t="shared" si="75"/>
        <v/>
      </c>
      <c r="EK86" s="26"/>
      <c r="EL86" s="26"/>
      <c r="EM86" s="26"/>
      <c r="EN86" s="26"/>
      <c r="EO86" s="26"/>
      <c r="EP86" s="57">
        <f t="shared" si="76"/>
        <v>52</v>
      </c>
      <c r="EQ86" s="301"/>
      <c r="ER86" s="36" t="str">
        <f t="shared" si="77"/>
        <v/>
      </c>
      <c r="ES86" s="26"/>
      <c r="ET86" s="26"/>
      <c r="EU86" s="26"/>
      <c r="EV86" s="26"/>
      <c r="EW86" s="26"/>
      <c r="EX86" s="57">
        <f t="shared" si="78"/>
        <v>52</v>
      </c>
      <c r="EY86" s="301"/>
      <c r="EZ86" s="36" t="str">
        <f t="shared" si="79"/>
        <v/>
      </c>
      <c r="FA86" s="26"/>
      <c r="FB86" s="26"/>
      <c r="FC86" s="26"/>
      <c r="FD86" s="26"/>
      <c r="FE86" s="26"/>
    </row>
    <row r="87" spans="1:161" ht="14.5">
      <c r="A87" s="26"/>
      <c r="B87" s="57">
        <f t="shared" si="41"/>
        <v>53</v>
      </c>
      <c r="C87" s="460"/>
      <c r="D87" s="36" t="str">
        <f t="shared" si="40"/>
        <v/>
      </c>
      <c r="E87" s="26"/>
      <c r="F87" s="26"/>
      <c r="G87" s="26"/>
      <c r="H87" s="26"/>
      <c r="I87" s="26"/>
      <c r="J87" s="57">
        <f t="shared" si="42"/>
        <v>53</v>
      </c>
      <c r="K87" s="460"/>
      <c r="L87" s="36" t="str">
        <f t="shared" si="43"/>
        <v/>
      </c>
      <c r="M87" s="26"/>
      <c r="N87" s="26"/>
      <c r="O87" s="26"/>
      <c r="P87" s="26"/>
      <c r="Q87" s="26"/>
      <c r="R87" s="57">
        <f t="shared" si="44"/>
        <v>53</v>
      </c>
      <c r="S87" s="460"/>
      <c r="T87" s="36" t="str">
        <f t="shared" si="45"/>
        <v/>
      </c>
      <c r="U87" s="26"/>
      <c r="V87" s="26"/>
      <c r="W87" s="26"/>
      <c r="X87" s="26"/>
      <c r="Y87" s="26"/>
      <c r="Z87" s="57">
        <f t="shared" si="46"/>
        <v>53</v>
      </c>
      <c r="AA87" s="460"/>
      <c r="AB87" s="36" t="str">
        <f t="shared" si="47"/>
        <v/>
      </c>
      <c r="AC87" s="26"/>
      <c r="AD87" s="26"/>
      <c r="AE87" s="26"/>
      <c r="AF87" s="26"/>
      <c r="AG87" s="26"/>
      <c r="AH87" s="57">
        <f t="shared" si="48"/>
        <v>53</v>
      </c>
      <c r="AI87" s="460"/>
      <c r="AJ87" s="36" t="str">
        <f t="shared" si="49"/>
        <v/>
      </c>
      <c r="AK87" s="26"/>
      <c r="AL87" s="26"/>
      <c r="AM87" s="26"/>
      <c r="AN87" s="26"/>
      <c r="AO87" s="26"/>
      <c r="AP87" s="57">
        <f t="shared" si="50"/>
        <v>53</v>
      </c>
      <c r="AQ87" s="460"/>
      <c r="AR87" s="36" t="str">
        <f t="shared" si="51"/>
        <v/>
      </c>
      <c r="AS87" s="26"/>
      <c r="AT87" s="26"/>
      <c r="AU87" s="26"/>
      <c r="AV87" s="26"/>
      <c r="AW87" s="26"/>
      <c r="AX87" s="57">
        <f t="shared" si="52"/>
        <v>53</v>
      </c>
      <c r="AY87" s="460"/>
      <c r="AZ87" s="36" t="str">
        <f t="shared" si="53"/>
        <v/>
      </c>
      <c r="BA87" s="26"/>
      <c r="BB87" s="26"/>
      <c r="BC87" s="26"/>
      <c r="BD87" s="26"/>
      <c r="BE87" s="26"/>
      <c r="BF87" s="57">
        <f t="shared" si="54"/>
        <v>53</v>
      </c>
      <c r="BG87" s="460"/>
      <c r="BH87" s="36" t="str">
        <f t="shared" si="55"/>
        <v/>
      </c>
      <c r="BI87" s="26"/>
      <c r="BJ87" s="26"/>
      <c r="BK87" s="26"/>
      <c r="BL87" s="26"/>
      <c r="BM87" s="26"/>
      <c r="BN87" s="57">
        <f t="shared" si="56"/>
        <v>53</v>
      </c>
      <c r="BO87" s="301"/>
      <c r="BP87" s="36" t="str">
        <f t="shared" si="57"/>
        <v/>
      </c>
      <c r="BQ87" s="26"/>
      <c r="BR87" s="26"/>
      <c r="BS87" s="26"/>
      <c r="BT87" s="26"/>
      <c r="BU87" s="26"/>
      <c r="BV87" s="57">
        <f t="shared" si="58"/>
        <v>53</v>
      </c>
      <c r="BW87" s="301"/>
      <c r="BX87" s="36" t="str">
        <f t="shared" si="59"/>
        <v/>
      </c>
      <c r="BY87" s="26"/>
      <c r="BZ87" s="26"/>
      <c r="CA87" s="26"/>
      <c r="CB87" s="26"/>
      <c r="CC87" s="26"/>
      <c r="CD87" s="57">
        <f t="shared" si="60"/>
        <v>53</v>
      </c>
      <c r="CE87" s="301"/>
      <c r="CF87" s="36" t="str">
        <f t="shared" si="61"/>
        <v/>
      </c>
      <c r="CL87" s="57">
        <f t="shared" si="62"/>
        <v>53</v>
      </c>
      <c r="CM87" s="301"/>
      <c r="CN87" s="36" t="str">
        <f t="shared" si="63"/>
        <v/>
      </c>
      <c r="CT87" s="57">
        <f t="shared" si="64"/>
        <v>53</v>
      </c>
      <c r="CU87" s="301"/>
      <c r="CV87" s="36" t="str">
        <f t="shared" si="65"/>
        <v/>
      </c>
      <c r="DB87" s="57">
        <f t="shared" si="66"/>
        <v>53</v>
      </c>
      <c r="DC87" s="301"/>
      <c r="DD87" s="36" t="str">
        <f t="shared" si="67"/>
        <v/>
      </c>
      <c r="DJ87" s="57">
        <f t="shared" si="68"/>
        <v>53</v>
      </c>
      <c r="DK87" s="301"/>
      <c r="DL87" s="36" t="str">
        <f t="shared" si="69"/>
        <v/>
      </c>
      <c r="DR87" s="57">
        <f t="shared" si="70"/>
        <v>53</v>
      </c>
      <c r="DS87" s="301"/>
      <c r="DT87" s="36" t="str">
        <f t="shared" si="71"/>
        <v/>
      </c>
      <c r="DZ87" s="57">
        <f t="shared" si="72"/>
        <v>53</v>
      </c>
      <c r="EA87" s="301"/>
      <c r="EB87" s="36" t="str">
        <f t="shared" si="73"/>
        <v/>
      </c>
      <c r="EC87" s="26"/>
      <c r="ED87" s="26"/>
      <c r="EE87" s="26"/>
      <c r="EF87" s="26"/>
      <c r="EG87" s="26"/>
      <c r="EH87" s="57">
        <f t="shared" si="74"/>
        <v>53</v>
      </c>
      <c r="EI87" s="301"/>
      <c r="EJ87" s="36" t="str">
        <f t="shared" si="75"/>
        <v/>
      </c>
      <c r="EK87" s="26"/>
      <c r="EL87" s="26"/>
      <c r="EM87" s="26"/>
      <c r="EN87" s="26"/>
      <c r="EO87" s="26"/>
      <c r="EP87" s="57">
        <f t="shared" si="76"/>
        <v>53</v>
      </c>
      <c r="EQ87" s="301"/>
      <c r="ER87" s="36" t="str">
        <f t="shared" si="77"/>
        <v/>
      </c>
      <c r="ES87" s="26"/>
      <c r="ET87" s="26"/>
      <c r="EU87" s="26"/>
      <c r="EV87" s="26"/>
      <c r="EW87" s="26"/>
      <c r="EX87" s="57">
        <f t="shared" si="78"/>
        <v>53</v>
      </c>
      <c r="EY87" s="301"/>
      <c r="EZ87" s="36" t="str">
        <f t="shared" si="79"/>
        <v/>
      </c>
      <c r="FA87" s="26"/>
      <c r="FB87" s="26"/>
      <c r="FC87" s="26"/>
      <c r="FD87" s="26"/>
      <c r="FE87" s="26"/>
    </row>
    <row r="88" spans="1:161" ht="14.5">
      <c r="A88" s="26"/>
      <c r="B88" s="57">
        <f t="shared" si="41"/>
        <v>54</v>
      </c>
      <c r="C88" s="460"/>
      <c r="D88" s="36" t="str">
        <f t="shared" si="40"/>
        <v/>
      </c>
      <c r="E88" s="26"/>
      <c r="F88" s="26"/>
      <c r="G88" s="26"/>
      <c r="H88" s="26"/>
      <c r="I88" s="26"/>
      <c r="J88" s="57">
        <f t="shared" si="42"/>
        <v>54</v>
      </c>
      <c r="K88" s="460"/>
      <c r="L88" s="36" t="str">
        <f t="shared" si="43"/>
        <v/>
      </c>
      <c r="M88" s="26"/>
      <c r="N88" s="26"/>
      <c r="O88" s="26"/>
      <c r="P88" s="26"/>
      <c r="Q88" s="26"/>
      <c r="R88" s="57">
        <f t="shared" si="44"/>
        <v>54</v>
      </c>
      <c r="S88" s="460"/>
      <c r="T88" s="36" t="str">
        <f t="shared" si="45"/>
        <v/>
      </c>
      <c r="U88" s="26"/>
      <c r="V88" s="26"/>
      <c r="W88" s="26"/>
      <c r="X88" s="26"/>
      <c r="Y88" s="26"/>
      <c r="Z88" s="57">
        <f t="shared" si="46"/>
        <v>54</v>
      </c>
      <c r="AA88" s="460"/>
      <c r="AB88" s="36" t="str">
        <f t="shared" si="47"/>
        <v/>
      </c>
      <c r="AC88" s="26"/>
      <c r="AD88" s="26"/>
      <c r="AE88" s="26"/>
      <c r="AF88" s="26"/>
      <c r="AG88" s="26"/>
      <c r="AH88" s="57">
        <f t="shared" si="48"/>
        <v>54</v>
      </c>
      <c r="AI88" s="460"/>
      <c r="AJ88" s="36" t="str">
        <f t="shared" si="49"/>
        <v/>
      </c>
      <c r="AK88" s="26"/>
      <c r="AL88" s="26"/>
      <c r="AM88" s="26"/>
      <c r="AN88" s="26"/>
      <c r="AO88" s="26"/>
      <c r="AP88" s="57">
        <f t="shared" si="50"/>
        <v>54</v>
      </c>
      <c r="AQ88" s="460"/>
      <c r="AR88" s="36" t="str">
        <f t="shared" si="51"/>
        <v/>
      </c>
      <c r="AS88" s="26"/>
      <c r="AT88" s="26"/>
      <c r="AU88" s="26"/>
      <c r="AV88" s="26"/>
      <c r="AW88" s="26"/>
      <c r="AX88" s="57">
        <f t="shared" si="52"/>
        <v>54</v>
      </c>
      <c r="AY88" s="460"/>
      <c r="AZ88" s="36" t="str">
        <f t="shared" si="53"/>
        <v/>
      </c>
      <c r="BA88" s="26"/>
      <c r="BB88" s="26"/>
      <c r="BC88" s="26"/>
      <c r="BD88" s="26"/>
      <c r="BE88" s="26"/>
      <c r="BF88" s="57">
        <f t="shared" si="54"/>
        <v>54</v>
      </c>
      <c r="BG88" s="460"/>
      <c r="BH88" s="36" t="str">
        <f t="shared" si="55"/>
        <v/>
      </c>
      <c r="BI88" s="26"/>
      <c r="BJ88" s="26"/>
      <c r="BK88" s="26"/>
      <c r="BL88" s="26"/>
      <c r="BM88" s="26"/>
      <c r="BN88" s="57">
        <f t="shared" si="56"/>
        <v>54</v>
      </c>
      <c r="BO88" s="301"/>
      <c r="BP88" s="36" t="str">
        <f t="shared" si="57"/>
        <v/>
      </c>
      <c r="BQ88" s="26"/>
      <c r="BR88" s="26"/>
      <c r="BS88" s="26"/>
      <c r="BT88" s="26"/>
      <c r="BU88" s="26"/>
      <c r="BV88" s="57">
        <f t="shared" si="58"/>
        <v>54</v>
      </c>
      <c r="BW88" s="301"/>
      <c r="BX88" s="36" t="str">
        <f t="shared" si="59"/>
        <v/>
      </c>
      <c r="BY88" s="26"/>
      <c r="BZ88" s="26"/>
      <c r="CA88" s="26"/>
      <c r="CB88" s="26"/>
      <c r="CC88" s="26"/>
      <c r="CD88" s="57">
        <f t="shared" si="60"/>
        <v>54</v>
      </c>
      <c r="CE88" s="301"/>
      <c r="CF88" s="36" t="str">
        <f t="shared" si="61"/>
        <v/>
      </c>
      <c r="CL88" s="57">
        <f t="shared" si="62"/>
        <v>54</v>
      </c>
      <c r="CM88" s="301"/>
      <c r="CN88" s="36" t="str">
        <f t="shared" si="63"/>
        <v/>
      </c>
      <c r="CT88" s="57">
        <f t="shared" si="64"/>
        <v>54</v>
      </c>
      <c r="CU88" s="301"/>
      <c r="CV88" s="36" t="str">
        <f t="shared" si="65"/>
        <v/>
      </c>
      <c r="DB88" s="57">
        <f t="shared" si="66"/>
        <v>54</v>
      </c>
      <c r="DC88" s="301"/>
      <c r="DD88" s="36" t="str">
        <f t="shared" si="67"/>
        <v/>
      </c>
      <c r="DJ88" s="57">
        <f t="shared" si="68"/>
        <v>54</v>
      </c>
      <c r="DK88" s="301"/>
      <c r="DL88" s="36" t="str">
        <f t="shared" si="69"/>
        <v/>
      </c>
      <c r="DR88" s="57">
        <f t="shared" si="70"/>
        <v>54</v>
      </c>
      <c r="DS88" s="301"/>
      <c r="DT88" s="36" t="str">
        <f t="shared" si="71"/>
        <v/>
      </c>
      <c r="DZ88" s="57">
        <f t="shared" si="72"/>
        <v>54</v>
      </c>
      <c r="EA88" s="301"/>
      <c r="EB88" s="36" t="str">
        <f t="shared" si="73"/>
        <v/>
      </c>
      <c r="EC88" s="26"/>
      <c r="ED88" s="26"/>
      <c r="EE88" s="26"/>
      <c r="EF88" s="26"/>
      <c r="EG88" s="26"/>
      <c r="EH88" s="57">
        <f t="shared" si="74"/>
        <v>54</v>
      </c>
      <c r="EI88" s="301"/>
      <c r="EJ88" s="36" t="str">
        <f t="shared" si="75"/>
        <v/>
      </c>
      <c r="EK88" s="26"/>
      <c r="EL88" s="26"/>
      <c r="EM88" s="26"/>
      <c r="EN88" s="26"/>
      <c r="EO88" s="26"/>
      <c r="EP88" s="57">
        <f t="shared" si="76"/>
        <v>54</v>
      </c>
      <c r="EQ88" s="301"/>
      <c r="ER88" s="36" t="str">
        <f t="shared" si="77"/>
        <v/>
      </c>
      <c r="ES88" s="26"/>
      <c r="ET88" s="26"/>
      <c r="EU88" s="26"/>
      <c r="EV88" s="26"/>
      <c r="EW88" s="26"/>
      <c r="EX88" s="57">
        <f t="shared" si="78"/>
        <v>54</v>
      </c>
      <c r="EY88" s="301"/>
      <c r="EZ88" s="36" t="str">
        <f t="shared" si="79"/>
        <v/>
      </c>
      <c r="FA88" s="26"/>
      <c r="FB88" s="26"/>
      <c r="FC88" s="26"/>
      <c r="FD88" s="26"/>
      <c r="FE88" s="26"/>
    </row>
    <row r="89" spans="1:161" ht="14.5">
      <c r="A89" s="26"/>
      <c r="B89" s="57">
        <f t="shared" si="41"/>
        <v>55</v>
      </c>
      <c r="C89" s="460"/>
      <c r="D89" s="36" t="str">
        <f t="shared" si="40"/>
        <v/>
      </c>
      <c r="E89" s="26"/>
      <c r="F89" s="26"/>
      <c r="G89" s="26"/>
      <c r="H89" s="26"/>
      <c r="I89" s="26"/>
      <c r="J89" s="57">
        <f t="shared" si="42"/>
        <v>55</v>
      </c>
      <c r="K89" s="460"/>
      <c r="L89" s="36" t="str">
        <f t="shared" si="43"/>
        <v/>
      </c>
      <c r="M89" s="26"/>
      <c r="N89" s="26"/>
      <c r="O89" s="26"/>
      <c r="P89" s="26"/>
      <c r="Q89" s="26"/>
      <c r="R89" s="57">
        <f t="shared" si="44"/>
        <v>55</v>
      </c>
      <c r="S89" s="460"/>
      <c r="T89" s="36" t="str">
        <f t="shared" si="45"/>
        <v/>
      </c>
      <c r="U89" s="26"/>
      <c r="V89" s="26"/>
      <c r="W89" s="26"/>
      <c r="X89" s="26"/>
      <c r="Y89" s="26"/>
      <c r="Z89" s="57">
        <f t="shared" si="46"/>
        <v>55</v>
      </c>
      <c r="AA89" s="460"/>
      <c r="AB89" s="36" t="str">
        <f t="shared" si="47"/>
        <v/>
      </c>
      <c r="AC89" s="26"/>
      <c r="AD89" s="26"/>
      <c r="AE89" s="26"/>
      <c r="AF89" s="26"/>
      <c r="AG89" s="26"/>
      <c r="AH89" s="57">
        <f t="shared" si="48"/>
        <v>55</v>
      </c>
      <c r="AI89" s="460"/>
      <c r="AJ89" s="36" t="str">
        <f t="shared" si="49"/>
        <v/>
      </c>
      <c r="AK89" s="26"/>
      <c r="AL89" s="26"/>
      <c r="AM89" s="26"/>
      <c r="AN89" s="26"/>
      <c r="AO89" s="26"/>
      <c r="AP89" s="57">
        <f t="shared" si="50"/>
        <v>55</v>
      </c>
      <c r="AQ89" s="460"/>
      <c r="AR89" s="36" t="str">
        <f t="shared" si="51"/>
        <v/>
      </c>
      <c r="AS89" s="26"/>
      <c r="AT89" s="26"/>
      <c r="AU89" s="26"/>
      <c r="AV89" s="26"/>
      <c r="AW89" s="26"/>
      <c r="AX89" s="57">
        <f t="shared" si="52"/>
        <v>55</v>
      </c>
      <c r="AY89" s="460"/>
      <c r="AZ89" s="36" t="str">
        <f t="shared" si="53"/>
        <v/>
      </c>
      <c r="BA89" s="26"/>
      <c r="BB89" s="26"/>
      <c r="BC89" s="26"/>
      <c r="BD89" s="26"/>
      <c r="BE89" s="26"/>
      <c r="BF89" s="57">
        <f t="shared" si="54"/>
        <v>55</v>
      </c>
      <c r="BG89" s="460"/>
      <c r="BH89" s="36" t="str">
        <f t="shared" si="55"/>
        <v/>
      </c>
      <c r="BI89" s="26"/>
      <c r="BJ89" s="26"/>
      <c r="BK89" s="26"/>
      <c r="BL89" s="26"/>
      <c r="BM89" s="26"/>
      <c r="BN89" s="57">
        <f t="shared" si="56"/>
        <v>55</v>
      </c>
      <c r="BO89" s="301"/>
      <c r="BP89" s="36" t="str">
        <f t="shared" si="57"/>
        <v/>
      </c>
      <c r="BQ89" s="26"/>
      <c r="BR89" s="26"/>
      <c r="BS89" s="26"/>
      <c r="BT89" s="26"/>
      <c r="BU89" s="26"/>
      <c r="BV89" s="57">
        <f t="shared" si="58"/>
        <v>55</v>
      </c>
      <c r="BW89" s="301"/>
      <c r="BX89" s="36" t="str">
        <f t="shared" si="59"/>
        <v/>
      </c>
      <c r="BY89" s="26"/>
      <c r="BZ89" s="26"/>
      <c r="CA89" s="26"/>
      <c r="CB89" s="26"/>
      <c r="CC89" s="26"/>
      <c r="CD89" s="57">
        <f t="shared" si="60"/>
        <v>55</v>
      </c>
      <c r="CE89" s="301"/>
      <c r="CF89" s="36" t="str">
        <f t="shared" si="61"/>
        <v/>
      </c>
      <c r="CL89" s="57">
        <f t="shared" si="62"/>
        <v>55</v>
      </c>
      <c r="CM89" s="301"/>
      <c r="CN89" s="36" t="str">
        <f t="shared" si="63"/>
        <v/>
      </c>
      <c r="CT89" s="57">
        <f t="shared" si="64"/>
        <v>55</v>
      </c>
      <c r="CU89" s="301"/>
      <c r="CV89" s="36" t="str">
        <f t="shared" si="65"/>
        <v/>
      </c>
      <c r="DB89" s="57">
        <f t="shared" si="66"/>
        <v>55</v>
      </c>
      <c r="DC89" s="301"/>
      <c r="DD89" s="36" t="str">
        <f t="shared" si="67"/>
        <v/>
      </c>
      <c r="DJ89" s="57">
        <f t="shared" si="68"/>
        <v>55</v>
      </c>
      <c r="DK89" s="301"/>
      <c r="DL89" s="36" t="str">
        <f t="shared" si="69"/>
        <v/>
      </c>
      <c r="DR89" s="57">
        <f t="shared" si="70"/>
        <v>55</v>
      </c>
      <c r="DS89" s="301"/>
      <c r="DT89" s="36" t="str">
        <f t="shared" si="71"/>
        <v/>
      </c>
      <c r="DZ89" s="57">
        <f t="shared" si="72"/>
        <v>55</v>
      </c>
      <c r="EA89" s="301"/>
      <c r="EB89" s="36" t="str">
        <f t="shared" si="73"/>
        <v/>
      </c>
      <c r="EC89" s="26"/>
      <c r="ED89" s="26"/>
      <c r="EE89" s="26"/>
      <c r="EF89" s="26"/>
      <c r="EG89" s="26"/>
      <c r="EH89" s="57">
        <f t="shared" si="74"/>
        <v>55</v>
      </c>
      <c r="EI89" s="301"/>
      <c r="EJ89" s="36" t="str">
        <f t="shared" si="75"/>
        <v/>
      </c>
      <c r="EK89" s="26"/>
      <c r="EL89" s="26"/>
      <c r="EM89" s="26"/>
      <c r="EN89" s="26"/>
      <c r="EO89" s="26"/>
      <c r="EP89" s="57">
        <f t="shared" si="76"/>
        <v>55</v>
      </c>
      <c r="EQ89" s="301"/>
      <c r="ER89" s="36" t="str">
        <f t="shared" si="77"/>
        <v/>
      </c>
      <c r="ES89" s="26"/>
      <c r="ET89" s="26"/>
      <c r="EU89" s="26"/>
      <c r="EV89" s="26"/>
      <c r="EW89" s="26"/>
      <c r="EX89" s="57">
        <f t="shared" si="78"/>
        <v>55</v>
      </c>
      <c r="EY89" s="301"/>
      <c r="EZ89" s="36" t="str">
        <f t="shared" si="79"/>
        <v/>
      </c>
      <c r="FA89" s="26"/>
      <c r="FB89" s="26"/>
      <c r="FC89" s="26"/>
      <c r="FD89" s="26"/>
      <c r="FE89" s="26"/>
    </row>
    <row r="90" spans="1:161" ht="14.5">
      <c r="A90" s="26"/>
      <c r="B90" s="57">
        <f t="shared" si="41"/>
        <v>56</v>
      </c>
      <c r="C90" s="460"/>
      <c r="D90" s="36" t="str">
        <f t="shared" si="40"/>
        <v/>
      </c>
      <c r="E90" s="26"/>
      <c r="F90" s="26"/>
      <c r="G90" s="26"/>
      <c r="H90" s="26"/>
      <c r="I90" s="26"/>
      <c r="J90" s="57">
        <f t="shared" si="42"/>
        <v>56</v>
      </c>
      <c r="K90" s="460"/>
      <c r="L90" s="36" t="str">
        <f t="shared" si="43"/>
        <v/>
      </c>
      <c r="M90" s="26"/>
      <c r="N90" s="26"/>
      <c r="O90" s="26"/>
      <c r="P90" s="26"/>
      <c r="Q90" s="26"/>
      <c r="R90" s="57">
        <f t="shared" si="44"/>
        <v>56</v>
      </c>
      <c r="S90" s="460"/>
      <c r="T90" s="36" t="str">
        <f t="shared" si="45"/>
        <v/>
      </c>
      <c r="U90" s="26"/>
      <c r="V90" s="26"/>
      <c r="W90" s="26"/>
      <c r="X90" s="26"/>
      <c r="Y90" s="26"/>
      <c r="Z90" s="57">
        <f t="shared" si="46"/>
        <v>56</v>
      </c>
      <c r="AA90" s="460"/>
      <c r="AB90" s="36" t="str">
        <f t="shared" si="47"/>
        <v/>
      </c>
      <c r="AC90" s="26"/>
      <c r="AD90" s="26"/>
      <c r="AE90" s="26"/>
      <c r="AF90" s="26"/>
      <c r="AG90" s="26"/>
      <c r="AH90" s="57">
        <f t="shared" si="48"/>
        <v>56</v>
      </c>
      <c r="AI90" s="460"/>
      <c r="AJ90" s="36" t="str">
        <f t="shared" si="49"/>
        <v/>
      </c>
      <c r="AK90" s="26"/>
      <c r="AL90" s="26"/>
      <c r="AM90" s="26"/>
      <c r="AN90" s="26"/>
      <c r="AO90" s="26"/>
      <c r="AP90" s="57">
        <f t="shared" si="50"/>
        <v>56</v>
      </c>
      <c r="AQ90" s="460"/>
      <c r="AR90" s="36" t="str">
        <f t="shared" si="51"/>
        <v/>
      </c>
      <c r="AS90" s="26"/>
      <c r="AT90" s="26"/>
      <c r="AU90" s="26"/>
      <c r="AV90" s="26"/>
      <c r="AW90" s="26"/>
      <c r="AX90" s="57">
        <f t="shared" si="52"/>
        <v>56</v>
      </c>
      <c r="AY90" s="460"/>
      <c r="AZ90" s="36" t="str">
        <f t="shared" si="53"/>
        <v/>
      </c>
      <c r="BA90" s="26"/>
      <c r="BB90" s="26"/>
      <c r="BC90" s="26"/>
      <c r="BD90" s="26"/>
      <c r="BE90" s="26"/>
      <c r="BF90" s="57">
        <f t="shared" si="54"/>
        <v>56</v>
      </c>
      <c r="BG90" s="460"/>
      <c r="BH90" s="36" t="str">
        <f t="shared" si="55"/>
        <v/>
      </c>
      <c r="BI90" s="26"/>
      <c r="BJ90" s="26"/>
      <c r="BK90" s="26"/>
      <c r="BL90" s="26"/>
      <c r="BM90" s="26"/>
      <c r="BN90" s="57">
        <f t="shared" si="56"/>
        <v>56</v>
      </c>
      <c r="BO90" s="301"/>
      <c r="BP90" s="36" t="str">
        <f t="shared" si="57"/>
        <v/>
      </c>
      <c r="BQ90" s="26"/>
      <c r="BR90" s="26"/>
      <c r="BS90" s="26"/>
      <c r="BT90" s="26"/>
      <c r="BU90" s="26"/>
      <c r="BV90" s="57">
        <f t="shared" si="58"/>
        <v>56</v>
      </c>
      <c r="BW90" s="301"/>
      <c r="BX90" s="36" t="str">
        <f t="shared" si="59"/>
        <v/>
      </c>
      <c r="BY90" s="26"/>
      <c r="BZ90" s="26"/>
      <c r="CA90" s="26"/>
      <c r="CB90" s="26"/>
      <c r="CC90" s="26"/>
      <c r="CD90" s="57">
        <f t="shared" si="60"/>
        <v>56</v>
      </c>
      <c r="CE90" s="301"/>
      <c r="CF90" s="36" t="str">
        <f t="shared" si="61"/>
        <v/>
      </c>
      <c r="CL90" s="57">
        <f t="shared" si="62"/>
        <v>56</v>
      </c>
      <c r="CM90" s="301"/>
      <c r="CN90" s="36" t="str">
        <f t="shared" si="63"/>
        <v/>
      </c>
      <c r="CT90" s="57">
        <f t="shared" si="64"/>
        <v>56</v>
      </c>
      <c r="CU90" s="301"/>
      <c r="CV90" s="36" t="str">
        <f t="shared" si="65"/>
        <v/>
      </c>
      <c r="DB90" s="57">
        <f t="shared" si="66"/>
        <v>56</v>
      </c>
      <c r="DC90" s="301"/>
      <c r="DD90" s="36" t="str">
        <f t="shared" si="67"/>
        <v/>
      </c>
      <c r="DJ90" s="57">
        <f t="shared" si="68"/>
        <v>56</v>
      </c>
      <c r="DK90" s="301"/>
      <c r="DL90" s="36" t="str">
        <f t="shared" si="69"/>
        <v/>
      </c>
      <c r="DR90" s="57">
        <f t="shared" si="70"/>
        <v>56</v>
      </c>
      <c r="DS90" s="301"/>
      <c r="DT90" s="36" t="str">
        <f t="shared" si="71"/>
        <v/>
      </c>
      <c r="DZ90" s="57">
        <f t="shared" si="72"/>
        <v>56</v>
      </c>
      <c r="EA90" s="301"/>
      <c r="EB90" s="36" t="str">
        <f t="shared" si="73"/>
        <v/>
      </c>
      <c r="EC90" s="26"/>
      <c r="ED90" s="26"/>
      <c r="EE90" s="26"/>
      <c r="EF90" s="26"/>
      <c r="EG90" s="26"/>
      <c r="EH90" s="57">
        <f t="shared" si="74"/>
        <v>56</v>
      </c>
      <c r="EI90" s="301"/>
      <c r="EJ90" s="36" t="str">
        <f t="shared" si="75"/>
        <v/>
      </c>
      <c r="EK90" s="26"/>
      <c r="EL90" s="26"/>
      <c r="EM90" s="26"/>
      <c r="EN90" s="26"/>
      <c r="EO90" s="26"/>
      <c r="EP90" s="57">
        <f t="shared" si="76"/>
        <v>56</v>
      </c>
      <c r="EQ90" s="301"/>
      <c r="ER90" s="36" t="str">
        <f t="shared" si="77"/>
        <v/>
      </c>
      <c r="ES90" s="26"/>
      <c r="ET90" s="26"/>
      <c r="EU90" s="26"/>
      <c r="EV90" s="26"/>
      <c r="EW90" s="26"/>
      <c r="EX90" s="57">
        <f t="shared" si="78"/>
        <v>56</v>
      </c>
      <c r="EY90" s="301"/>
      <c r="EZ90" s="36" t="str">
        <f t="shared" si="79"/>
        <v/>
      </c>
      <c r="FA90" s="26"/>
      <c r="FB90" s="26"/>
      <c r="FC90" s="26"/>
      <c r="FD90" s="26"/>
      <c r="FE90" s="26"/>
    </row>
    <row r="91" spans="1:161" ht="14.5">
      <c r="A91" s="26"/>
      <c r="B91" s="57">
        <f t="shared" si="41"/>
        <v>57</v>
      </c>
      <c r="C91" s="460"/>
      <c r="D91" s="36" t="str">
        <f t="shared" si="40"/>
        <v/>
      </c>
      <c r="E91" s="26"/>
      <c r="F91" s="26"/>
      <c r="G91" s="26"/>
      <c r="H91" s="26"/>
      <c r="I91" s="26"/>
      <c r="J91" s="57">
        <f t="shared" si="42"/>
        <v>57</v>
      </c>
      <c r="K91" s="460"/>
      <c r="L91" s="36" t="str">
        <f t="shared" si="43"/>
        <v/>
      </c>
      <c r="M91" s="26"/>
      <c r="N91" s="26"/>
      <c r="O91" s="26"/>
      <c r="P91" s="26"/>
      <c r="Q91" s="26"/>
      <c r="R91" s="57">
        <f t="shared" si="44"/>
        <v>57</v>
      </c>
      <c r="S91" s="460"/>
      <c r="T91" s="36" t="str">
        <f t="shared" si="45"/>
        <v/>
      </c>
      <c r="U91" s="26"/>
      <c r="V91" s="26"/>
      <c r="W91" s="26"/>
      <c r="X91" s="26"/>
      <c r="Y91" s="26"/>
      <c r="Z91" s="57">
        <f t="shared" si="46"/>
        <v>57</v>
      </c>
      <c r="AA91" s="460"/>
      <c r="AB91" s="36" t="str">
        <f t="shared" si="47"/>
        <v/>
      </c>
      <c r="AC91" s="26"/>
      <c r="AD91" s="26"/>
      <c r="AE91" s="26"/>
      <c r="AF91" s="26"/>
      <c r="AG91" s="26"/>
      <c r="AH91" s="57">
        <f t="shared" si="48"/>
        <v>57</v>
      </c>
      <c r="AI91" s="460"/>
      <c r="AJ91" s="36" t="str">
        <f t="shared" si="49"/>
        <v/>
      </c>
      <c r="AK91" s="26"/>
      <c r="AL91" s="26"/>
      <c r="AM91" s="26"/>
      <c r="AN91" s="26"/>
      <c r="AO91" s="26"/>
      <c r="AP91" s="57">
        <f t="shared" si="50"/>
        <v>57</v>
      </c>
      <c r="AQ91" s="460"/>
      <c r="AR91" s="36" t="str">
        <f t="shared" si="51"/>
        <v/>
      </c>
      <c r="AS91" s="26"/>
      <c r="AT91" s="26"/>
      <c r="AU91" s="26"/>
      <c r="AV91" s="26"/>
      <c r="AW91" s="26"/>
      <c r="AX91" s="57">
        <f t="shared" si="52"/>
        <v>57</v>
      </c>
      <c r="AY91" s="460"/>
      <c r="AZ91" s="36" t="str">
        <f t="shared" si="53"/>
        <v/>
      </c>
      <c r="BA91" s="26"/>
      <c r="BB91" s="26"/>
      <c r="BC91" s="26"/>
      <c r="BD91" s="26"/>
      <c r="BE91" s="26"/>
      <c r="BF91" s="57">
        <f t="shared" si="54"/>
        <v>57</v>
      </c>
      <c r="BG91" s="460"/>
      <c r="BH91" s="36" t="str">
        <f t="shared" si="55"/>
        <v/>
      </c>
      <c r="BI91" s="26"/>
      <c r="BJ91" s="26"/>
      <c r="BK91" s="26"/>
      <c r="BL91" s="26"/>
      <c r="BM91" s="26"/>
      <c r="BN91" s="57">
        <f t="shared" si="56"/>
        <v>57</v>
      </c>
      <c r="BO91" s="301"/>
      <c r="BP91" s="36" t="str">
        <f t="shared" si="57"/>
        <v/>
      </c>
      <c r="BQ91" s="26"/>
      <c r="BR91" s="26"/>
      <c r="BS91" s="26"/>
      <c r="BT91" s="26"/>
      <c r="BU91" s="26"/>
      <c r="BV91" s="57">
        <f t="shared" si="58"/>
        <v>57</v>
      </c>
      <c r="BW91" s="301"/>
      <c r="BX91" s="36" t="str">
        <f t="shared" si="59"/>
        <v/>
      </c>
      <c r="BY91" s="26"/>
      <c r="BZ91" s="26"/>
      <c r="CA91" s="26"/>
      <c r="CB91" s="26"/>
      <c r="CC91" s="26"/>
      <c r="CD91" s="57">
        <f t="shared" si="60"/>
        <v>57</v>
      </c>
      <c r="CE91" s="301"/>
      <c r="CF91" s="36" t="str">
        <f t="shared" si="61"/>
        <v/>
      </c>
      <c r="CL91" s="57">
        <f t="shared" si="62"/>
        <v>57</v>
      </c>
      <c r="CM91" s="301"/>
      <c r="CN91" s="36" t="str">
        <f t="shared" si="63"/>
        <v/>
      </c>
      <c r="CT91" s="57">
        <f t="shared" si="64"/>
        <v>57</v>
      </c>
      <c r="CU91" s="301"/>
      <c r="CV91" s="36" t="str">
        <f t="shared" si="65"/>
        <v/>
      </c>
      <c r="DB91" s="57">
        <f t="shared" si="66"/>
        <v>57</v>
      </c>
      <c r="DC91" s="301"/>
      <c r="DD91" s="36" t="str">
        <f t="shared" si="67"/>
        <v/>
      </c>
      <c r="DJ91" s="57">
        <f t="shared" si="68"/>
        <v>57</v>
      </c>
      <c r="DK91" s="301"/>
      <c r="DL91" s="36" t="str">
        <f t="shared" si="69"/>
        <v/>
      </c>
      <c r="DR91" s="57">
        <f t="shared" si="70"/>
        <v>57</v>
      </c>
      <c r="DS91" s="301"/>
      <c r="DT91" s="36" t="str">
        <f t="shared" si="71"/>
        <v/>
      </c>
      <c r="DZ91" s="57">
        <f t="shared" si="72"/>
        <v>57</v>
      </c>
      <c r="EA91" s="301"/>
      <c r="EB91" s="36" t="str">
        <f t="shared" si="73"/>
        <v/>
      </c>
      <c r="EC91" s="26"/>
      <c r="ED91" s="26"/>
      <c r="EE91" s="26"/>
      <c r="EF91" s="26"/>
      <c r="EG91" s="26"/>
      <c r="EH91" s="57">
        <f t="shared" si="74"/>
        <v>57</v>
      </c>
      <c r="EI91" s="301"/>
      <c r="EJ91" s="36" t="str">
        <f t="shared" si="75"/>
        <v/>
      </c>
      <c r="EK91" s="26"/>
      <c r="EL91" s="26"/>
      <c r="EM91" s="26"/>
      <c r="EN91" s="26"/>
      <c r="EO91" s="26"/>
      <c r="EP91" s="57">
        <f t="shared" si="76"/>
        <v>57</v>
      </c>
      <c r="EQ91" s="301"/>
      <c r="ER91" s="36" t="str">
        <f t="shared" si="77"/>
        <v/>
      </c>
      <c r="ES91" s="26"/>
      <c r="ET91" s="26"/>
      <c r="EU91" s="26"/>
      <c r="EV91" s="26"/>
      <c r="EW91" s="26"/>
      <c r="EX91" s="57">
        <f t="shared" si="78"/>
        <v>57</v>
      </c>
      <c r="EY91" s="301"/>
      <c r="EZ91" s="36" t="str">
        <f t="shared" si="79"/>
        <v/>
      </c>
      <c r="FA91" s="26"/>
      <c r="FB91" s="26"/>
      <c r="FC91" s="26"/>
      <c r="FD91" s="26"/>
      <c r="FE91" s="26"/>
    </row>
    <row r="92" spans="1:161" ht="14.5">
      <c r="A92" s="26"/>
      <c r="B92" s="57">
        <f t="shared" si="41"/>
        <v>58</v>
      </c>
      <c r="C92" s="460"/>
      <c r="D92" s="36" t="str">
        <f t="shared" si="40"/>
        <v/>
      </c>
      <c r="E92" s="26"/>
      <c r="F92" s="26"/>
      <c r="G92" s="26"/>
      <c r="H92" s="26"/>
      <c r="I92" s="26"/>
      <c r="J92" s="57">
        <f t="shared" si="42"/>
        <v>58</v>
      </c>
      <c r="K92" s="460"/>
      <c r="L92" s="36" t="str">
        <f t="shared" si="43"/>
        <v/>
      </c>
      <c r="M92" s="26"/>
      <c r="N92" s="26"/>
      <c r="O92" s="26"/>
      <c r="P92" s="26"/>
      <c r="Q92" s="26"/>
      <c r="R92" s="57">
        <f t="shared" si="44"/>
        <v>58</v>
      </c>
      <c r="S92" s="460"/>
      <c r="T92" s="36" t="str">
        <f t="shared" si="45"/>
        <v/>
      </c>
      <c r="U92" s="26"/>
      <c r="V92" s="26"/>
      <c r="W92" s="26"/>
      <c r="X92" s="26"/>
      <c r="Y92" s="26"/>
      <c r="Z92" s="57">
        <f t="shared" si="46"/>
        <v>58</v>
      </c>
      <c r="AA92" s="460"/>
      <c r="AB92" s="36" t="str">
        <f t="shared" si="47"/>
        <v/>
      </c>
      <c r="AC92" s="26"/>
      <c r="AD92" s="26"/>
      <c r="AE92" s="26"/>
      <c r="AF92" s="26"/>
      <c r="AG92" s="26"/>
      <c r="AH92" s="57">
        <f t="shared" si="48"/>
        <v>58</v>
      </c>
      <c r="AI92" s="460"/>
      <c r="AJ92" s="36" t="str">
        <f t="shared" si="49"/>
        <v/>
      </c>
      <c r="AK92" s="26"/>
      <c r="AL92" s="26"/>
      <c r="AM92" s="26"/>
      <c r="AN92" s="26"/>
      <c r="AO92" s="26"/>
      <c r="AP92" s="57">
        <f t="shared" si="50"/>
        <v>58</v>
      </c>
      <c r="AQ92" s="460"/>
      <c r="AR92" s="36" t="str">
        <f t="shared" si="51"/>
        <v/>
      </c>
      <c r="AS92" s="26"/>
      <c r="AT92" s="26"/>
      <c r="AU92" s="26"/>
      <c r="AV92" s="26"/>
      <c r="AW92" s="26"/>
      <c r="AX92" s="57">
        <f t="shared" si="52"/>
        <v>58</v>
      </c>
      <c r="AY92" s="460"/>
      <c r="AZ92" s="36" t="str">
        <f t="shared" si="53"/>
        <v/>
      </c>
      <c r="BA92" s="26"/>
      <c r="BB92" s="26"/>
      <c r="BC92" s="26"/>
      <c r="BD92" s="26"/>
      <c r="BE92" s="26"/>
      <c r="BF92" s="57">
        <f t="shared" si="54"/>
        <v>58</v>
      </c>
      <c r="BG92" s="460"/>
      <c r="BH92" s="36" t="str">
        <f t="shared" si="55"/>
        <v/>
      </c>
      <c r="BI92" s="26"/>
      <c r="BJ92" s="26"/>
      <c r="BK92" s="26"/>
      <c r="BL92" s="26"/>
      <c r="BM92" s="26"/>
      <c r="BN92" s="57">
        <f t="shared" si="56"/>
        <v>58</v>
      </c>
      <c r="BO92" s="301"/>
      <c r="BP92" s="36" t="str">
        <f t="shared" si="57"/>
        <v/>
      </c>
      <c r="BQ92" s="26"/>
      <c r="BR92" s="26"/>
      <c r="BS92" s="26"/>
      <c r="BT92" s="26"/>
      <c r="BU92" s="26"/>
      <c r="BV92" s="57">
        <f t="shared" si="58"/>
        <v>58</v>
      </c>
      <c r="BW92" s="301"/>
      <c r="BX92" s="36" t="str">
        <f t="shared" si="59"/>
        <v/>
      </c>
      <c r="BY92" s="26"/>
      <c r="BZ92" s="26"/>
      <c r="CA92" s="26"/>
      <c r="CB92" s="26"/>
      <c r="CC92" s="26"/>
      <c r="CD92" s="57">
        <f t="shared" si="60"/>
        <v>58</v>
      </c>
      <c r="CE92" s="301"/>
      <c r="CF92" s="36" t="str">
        <f t="shared" si="61"/>
        <v/>
      </c>
      <c r="CL92" s="57">
        <f t="shared" si="62"/>
        <v>58</v>
      </c>
      <c r="CM92" s="301"/>
      <c r="CN92" s="36" t="str">
        <f t="shared" si="63"/>
        <v/>
      </c>
      <c r="CT92" s="57">
        <f t="shared" si="64"/>
        <v>58</v>
      </c>
      <c r="CU92" s="301"/>
      <c r="CV92" s="36" t="str">
        <f t="shared" si="65"/>
        <v/>
      </c>
      <c r="DB92" s="57">
        <f t="shared" si="66"/>
        <v>58</v>
      </c>
      <c r="DC92" s="301"/>
      <c r="DD92" s="36" t="str">
        <f t="shared" si="67"/>
        <v/>
      </c>
      <c r="DJ92" s="57">
        <f t="shared" si="68"/>
        <v>58</v>
      </c>
      <c r="DK92" s="301"/>
      <c r="DL92" s="36" t="str">
        <f t="shared" si="69"/>
        <v/>
      </c>
      <c r="DR92" s="57">
        <f t="shared" si="70"/>
        <v>58</v>
      </c>
      <c r="DS92" s="301"/>
      <c r="DT92" s="36" t="str">
        <f t="shared" si="71"/>
        <v/>
      </c>
      <c r="DZ92" s="57">
        <f t="shared" si="72"/>
        <v>58</v>
      </c>
      <c r="EA92" s="301"/>
      <c r="EB92" s="36" t="str">
        <f t="shared" si="73"/>
        <v/>
      </c>
      <c r="EC92" s="26"/>
      <c r="ED92" s="26"/>
      <c r="EE92" s="26"/>
      <c r="EF92" s="26"/>
      <c r="EG92" s="26"/>
      <c r="EH92" s="57">
        <f t="shared" si="74"/>
        <v>58</v>
      </c>
      <c r="EI92" s="301"/>
      <c r="EJ92" s="36" t="str">
        <f t="shared" si="75"/>
        <v/>
      </c>
      <c r="EK92" s="26"/>
      <c r="EL92" s="26"/>
      <c r="EM92" s="26"/>
      <c r="EN92" s="26"/>
      <c r="EO92" s="26"/>
      <c r="EP92" s="57">
        <f t="shared" si="76"/>
        <v>58</v>
      </c>
      <c r="EQ92" s="301"/>
      <c r="ER92" s="36" t="str">
        <f t="shared" si="77"/>
        <v/>
      </c>
      <c r="ES92" s="26"/>
      <c r="ET92" s="26"/>
      <c r="EU92" s="26"/>
      <c r="EV92" s="26"/>
      <c r="EW92" s="26"/>
      <c r="EX92" s="57">
        <f t="shared" si="78"/>
        <v>58</v>
      </c>
      <c r="EY92" s="301"/>
      <c r="EZ92" s="36" t="str">
        <f t="shared" si="79"/>
        <v/>
      </c>
      <c r="FA92" s="26"/>
      <c r="FB92" s="26"/>
      <c r="FC92" s="26"/>
      <c r="FD92" s="26"/>
      <c r="FE92" s="26"/>
    </row>
    <row r="93" spans="1:161" ht="14.5">
      <c r="A93" s="26"/>
      <c r="B93" s="57">
        <f t="shared" si="41"/>
        <v>59</v>
      </c>
      <c r="C93" s="460"/>
      <c r="D93" s="36" t="str">
        <f t="shared" si="40"/>
        <v/>
      </c>
      <c r="E93" s="26"/>
      <c r="F93" s="26"/>
      <c r="G93" s="26"/>
      <c r="H93" s="26"/>
      <c r="I93" s="26"/>
      <c r="J93" s="57">
        <f t="shared" si="42"/>
        <v>59</v>
      </c>
      <c r="K93" s="460"/>
      <c r="L93" s="36" t="str">
        <f t="shared" si="43"/>
        <v/>
      </c>
      <c r="M93" s="26"/>
      <c r="N93" s="26"/>
      <c r="O93" s="26"/>
      <c r="P93" s="26"/>
      <c r="Q93" s="26"/>
      <c r="R93" s="57">
        <f t="shared" si="44"/>
        <v>59</v>
      </c>
      <c r="S93" s="460"/>
      <c r="T93" s="36" t="str">
        <f t="shared" si="45"/>
        <v/>
      </c>
      <c r="U93" s="26"/>
      <c r="V93" s="26"/>
      <c r="W93" s="26"/>
      <c r="X93" s="26"/>
      <c r="Y93" s="26"/>
      <c r="Z93" s="57">
        <f t="shared" si="46"/>
        <v>59</v>
      </c>
      <c r="AA93" s="460"/>
      <c r="AB93" s="36" t="str">
        <f t="shared" si="47"/>
        <v/>
      </c>
      <c r="AC93" s="26"/>
      <c r="AD93" s="26"/>
      <c r="AE93" s="26"/>
      <c r="AF93" s="26"/>
      <c r="AG93" s="26"/>
      <c r="AH93" s="57">
        <f t="shared" si="48"/>
        <v>59</v>
      </c>
      <c r="AI93" s="460"/>
      <c r="AJ93" s="36" t="str">
        <f t="shared" si="49"/>
        <v/>
      </c>
      <c r="AK93" s="26"/>
      <c r="AL93" s="26"/>
      <c r="AM93" s="26"/>
      <c r="AN93" s="26"/>
      <c r="AO93" s="26"/>
      <c r="AP93" s="57">
        <f t="shared" si="50"/>
        <v>59</v>
      </c>
      <c r="AQ93" s="460"/>
      <c r="AR93" s="36" t="str">
        <f t="shared" si="51"/>
        <v/>
      </c>
      <c r="AS93" s="26"/>
      <c r="AT93" s="26"/>
      <c r="AU93" s="26"/>
      <c r="AV93" s="26"/>
      <c r="AW93" s="26"/>
      <c r="AX93" s="57">
        <f t="shared" si="52"/>
        <v>59</v>
      </c>
      <c r="AY93" s="460"/>
      <c r="AZ93" s="36" t="str">
        <f t="shared" si="53"/>
        <v/>
      </c>
      <c r="BA93" s="26"/>
      <c r="BB93" s="26"/>
      <c r="BC93" s="26"/>
      <c r="BD93" s="26"/>
      <c r="BE93" s="26"/>
      <c r="BF93" s="57">
        <f t="shared" si="54"/>
        <v>59</v>
      </c>
      <c r="BG93" s="460"/>
      <c r="BH93" s="36" t="str">
        <f t="shared" si="55"/>
        <v/>
      </c>
      <c r="BI93" s="26"/>
      <c r="BJ93" s="26"/>
      <c r="BK93" s="26"/>
      <c r="BL93" s="26"/>
      <c r="BM93" s="26"/>
      <c r="BN93" s="57">
        <f t="shared" si="56"/>
        <v>59</v>
      </c>
      <c r="BO93" s="301"/>
      <c r="BP93" s="36" t="str">
        <f t="shared" si="57"/>
        <v/>
      </c>
      <c r="BQ93" s="26"/>
      <c r="BR93" s="26"/>
      <c r="BS93" s="26"/>
      <c r="BT93" s="26"/>
      <c r="BU93" s="26"/>
      <c r="BV93" s="57">
        <f t="shared" si="58"/>
        <v>59</v>
      </c>
      <c r="BW93" s="301"/>
      <c r="BX93" s="36" t="str">
        <f t="shared" si="59"/>
        <v/>
      </c>
      <c r="BY93" s="26"/>
      <c r="BZ93" s="26"/>
      <c r="CA93" s="26"/>
      <c r="CB93" s="26"/>
      <c r="CC93" s="26"/>
      <c r="CD93" s="57">
        <f t="shared" si="60"/>
        <v>59</v>
      </c>
      <c r="CE93" s="301"/>
      <c r="CF93" s="36" t="str">
        <f t="shared" si="61"/>
        <v/>
      </c>
      <c r="CL93" s="57">
        <f t="shared" si="62"/>
        <v>59</v>
      </c>
      <c r="CM93" s="301"/>
      <c r="CN93" s="36" t="str">
        <f t="shared" si="63"/>
        <v/>
      </c>
      <c r="CT93" s="57">
        <f t="shared" si="64"/>
        <v>59</v>
      </c>
      <c r="CU93" s="301"/>
      <c r="CV93" s="36" t="str">
        <f t="shared" si="65"/>
        <v/>
      </c>
      <c r="DB93" s="57">
        <f t="shared" si="66"/>
        <v>59</v>
      </c>
      <c r="DC93" s="301"/>
      <c r="DD93" s="36" t="str">
        <f t="shared" si="67"/>
        <v/>
      </c>
      <c r="DJ93" s="57">
        <f t="shared" si="68"/>
        <v>59</v>
      </c>
      <c r="DK93" s="301"/>
      <c r="DL93" s="36" t="str">
        <f t="shared" si="69"/>
        <v/>
      </c>
      <c r="DR93" s="57">
        <f t="shared" si="70"/>
        <v>59</v>
      </c>
      <c r="DS93" s="301"/>
      <c r="DT93" s="36" t="str">
        <f t="shared" si="71"/>
        <v/>
      </c>
      <c r="DZ93" s="57">
        <f t="shared" si="72"/>
        <v>59</v>
      </c>
      <c r="EA93" s="301"/>
      <c r="EB93" s="36" t="str">
        <f t="shared" si="73"/>
        <v/>
      </c>
      <c r="EC93" s="26"/>
      <c r="ED93" s="26"/>
      <c r="EE93" s="26"/>
      <c r="EF93" s="26"/>
      <c r="EG93" s="26"/>
      <c r="EH93" s="57">
        <f t="shared" si="74"/>
        <v>59</v>
      </c>
      <c r="EI93" s="301"/>
      <c r="EJ93" s="36" t="str">
        <f t="shared" si="75"/>
        <v/>
      </c>
      <c r="EK93" s="26"/>
      <c r="EL93" s="26"/>
      <c r="EM93" s="26"/>
      <c r="EN93" s="26"/>
      <c r="EO93" s="26"/>
      <c r="EP93" s="57">
        <f t="shared" si="76"/>
        <v>59</v>
      </c>
      <c r="EQ93" s="301"/>
      <c r="ER93" s="36" t="str">
        <f t="shared" si="77"/>
        <v/>
      </c>
      <c r="ES93" s="26"/>
      <c r="ET93" s="26"/>
      <c r="EU93" s="26"/>
      <c r="EV93" s="26"/>
      <c r="EW93" s="26"/>
      <c r="EX93" s="57">
        <f t="shared" si="78"/>
        <v>59</v>
      </c>
      <c r="EY93" s="301"/>
      <c r="EZ93" s="36" t="str">
        <f t="shared" si="79"/>
        <v/>
      </c>
      <c r="FA93" s="26"/>
      <c r="FB93" s="26"/>
      <c r="FC93" s="26"/>
      <c r="FD93" s="26"/>
      <c r="FE93" s="26"/>
    </row>
    <row r="94" spans="1:161" ht="14.5">
      <c r="A94" s="26"/>
      <c r="B94" s="57">
        <f t="shared" si="41"/>
        <v>60</v>
      </c>
      <c r="C94" s="460"/>
      <c r="D94" s="36" t="str">
        <f t="shared" si="40"/>
        <v/>
      </c>
      <c r="E94" s="26"/>
      <c r="F94" s="26"/>
      <c r="G94" s="26"/>
      <c r="H94" s="26"/>
      <c r="I94" s="26"/>
      <c r="J94" s="57">
        <f t="shared" si="42"/>
        <v>60</v>
      </c>
      <c r="K94" s="460"/>
      <c r="L94" s="36" t="str">
        <f t="shared" si="43"/>
        <v/>
      </c>
      <c r="M94" s="26"/>
      <c r="N94" s="26"/>
      <c r="O94" s="26"/>
      <c r="P94" s="26"/>
      <c r="Q94" s="26"/>
      <c r="R94" s="57">
        <f t="shared" si="44"/>
        <v>60</v>
      </c>
      <c r="S94" s="460"/>
      <c r="T94" s="36" t="str">
        <f t="shared" si="45"/>
        <v/>
      </c>
      <c r="U94" s="26"/>
      <c r="V94" s="26"/>
      <c r="W94" s="26"/>
      <c r="X94" s="26"/>
      <c r="Y94" s="26"/>
      <c r="Z94" s="57">
        <f t="shared" si="46"/>
        <v>60</v>
      </c>
      <c r="AA94" s="460"/>
      <c r="AB94" s="36" t="str">
        <f t="shared" si="47"/>
        <v/>
      </c>
      <c r="AC94" s="26"/>
      <c r="AD94" s="26"/>
      <c r="AE94" s="26"/>
      <c r="AF94" s="26"/>
      <c r="AG94" s="26"/>
      <c r="AH94" s="57">
        <f t="shared" si="48"/>
        <v>60</v>
      </c>
      <c r="AI94" s="460"/>
      <c r="AJ94" s="36" t="str">
        <f t="shared" si="49"/>
        <v/>
      </c>
      <c r="AK94" s="26"/>
      <c r="AL94" s="26"/>
      <c r="AM94" s="26"/>
      <c r="AN94" s="26"/>
      <c r="AO94" s="26"/>
      <c r="AP94" s="57">
        <f t="shared" si="50"/>
        <v>60</v>
      </c>
      <c r="AQ94" s="460"/>
      <c r="AR94" s="36" t="str">
        <f t="shared" si="51"/>
        <v/>
      </c>
      <c r="AS94" s="26"/>
      <c r="AT94" s="26"/>
      <c r="AU94" s="26"/>
      <c r="AV94" s="26"/>
      <c r="AW94" s="26"/>
      <c r="AX94" s="57">
        <f t="shared" si="52"/>
        <v>60</v>
      </c>
      <c r="AY94" s="460"/>
      <c r="AZ94" s="36" t="str">
        <f t="shared" si="53"/>
        <v/>
      </c>
      <c r="BA94" s="26"/>
      <c r="BB94" s="26"/>
      <c r="BC94" s="26"/>
      <c r="BD94" s="26"/>
      <c r="BE94" s="26"/>
      <c r="BF94" s="57">
        <f t="shared" si="54"/>
        <v>60</v>
      </c>
      <c r="BG94" s="460"/>
      <c r="BH94" s="36" t="str">
        <f t="shared" si="55"/>
        <v/>
      </c>
      <c r="BI94" s="26"/>
      <c r="BJ94" s="26"/>
      <c r="BK94" s="26"/>
      <c r="BL94" s="26"/>
      <c r="BM94" s="26"/>
      <c r="BN94" s="57">
        <f t="shared" si="56"/>
        <v>60</v>
      </c>
      <c r="BO94" s="301"/>
      <c r="BP94" s="36" t="str">
        <f t="shared" si="57"/>
        <v/>
      </c>
      <c r="BQ94" s="26"/>
      <c r="BR94" s="26"/>
      <c r="BS94" s="26"/>
      <c r="BT94" s="26"/>
      <c r="BU94" s="26"/>
      <c r="BV94" s="57">
        <f t="shared" si="58"/>
        <v>60</v>
      </c>
      <c r="BW94" s="301"/>
      <c r="BX94" s="36" t="str">
        <f t="shared" si="59"/>
        <v/>
      </c>
      <c r="BY94" s="26"/>
      <c r="BZ94" s="26"/>
      <c r="CA94" s="26"/>
      <c r="CB94" s="26"/>
      <c r="CC94" s="26"/>
      <c r="CD94" s="57">
        <f t="shared" si="60"/>
        <v>60</v>
      </c>
      <c r="CE94" s="301"/>
      <c r="CF94" s="36" t="str">
        <f t="shared" si="61"/>
        <v/>
      </c>
      <c r="CL94" s="57">
        <f t="shared" si="62"/>
        <v>60</v>
      </c>
      <c r="CM94" s="301"/>
      <c r="CN94" s="36" t="str">
        <f t="shared" si="63"/>
        <v/>
      </c>
      <c r="CT94" s="57">
        <f t="shared" si="64"/>
        <v>60</v>
      </c>
      <c r="CU94" s="301"/>
      <c r="CV94" s="36" t="str">
        <f t="shared" si="65"/>
        <v/>
      </c>
      <c r="DB94" s="57">
        <f t="shared" si="66"/>
        <v>60</v>
      </c>
      <c r="DC94" s="301"/>
      <c r="DD94" s="36" t="str">
        <f t="shared" si="67"/>
        <v/>
      </c>
      <c r="DJ94" s="57">
        <f t="shared" si="68"/>
        <v>60</v>
      </c>
      <c r="DK94" s="301"/>
      <c r="DL94" s="36" t="str">
        <f t="shared" si="69"/>
        <v/>
      </c>
      <c r="DR94" s="57">
        <f t="shared" si="70"/>
        <v>60</v>
      </c>
      <c r="DS94" s="301"/>
      <c r="DT94" s="36" t="str">
        <f t="shared" si="71"/>
        <v/>
      </c>
      <c r="DZ94" s="57">
        <f t="shared" si="72"/>
        <v>60</v>
      </c>
      <c r="EA94" s="301"/>
      <c r="EB94" s="36" t="str">
        <f t="shared" si="73"/>
        <v/>
      </c>
      <c r="EC94" s="26"/>
      <c r="ED94" s="26"/>
      <c r="EE94" s="26"/>
      <c r="EF94" s="26"/>
      <c r="EG94" s="26"/>
      <c r="EH94" s="57">
        <f t="shared" si="74"/>
        <v>60</v>
      </c>
      <c r="EI94" s="301"/>
      <c r="EJ94" s="36" t="str">
        <f t="shared" si="75"/>
        <v/>
      </c>
      <c r="EK94" s="26"/>
      <c r="EL94" s="26"/>
      <c r="EM94" s="26"/>
      <c r="EN94" s="26"/>
      <c r="EO94" s="26"/>
      <c r="EP94" s="57">
        <f t="shared" si="76"/>
        <v>60</v>
      </c>
      <c r="EQ94" s="301"/>
      <c r="ER94" s="36" t="str">
        <f t="shared" si="77"/>
        <v/>
      </c>
      <c r="ES94" s="26"/>
      <c r="ET94" s="26"/>
      <c r="EU94" s="26"/>
      <c r="EV94" s="26"/>
      <c r="EW94" s="26"/>
      <c r="EX94" s="57">
        <f t="shared" si="78"/>
        <v>60</v>
      </c>
      <c r="EY94" s="301"/>
      <c r="EZ94" s="36" t="str">
        <f t="shared" si="79"/>
        <v/>
      </c>
      <c r="FA94" s="26"/>
      <c r="FB94" s="26"/>
      <c r="FC94" s="26"/>
      <c r="FD94" s="26"/>
      <c r="FE94" s="26"/>
    </row>
    <row r="95" spans="1:161" ht="14.5">
      <c r="A95" s="26"/>
      <c r="B95" s="57">
        <f t="shared" si="41"/>
        <v>61</v>
      </c>
      <c r="C95" s="460"/>
      <c r="D95" s="36" t="str">
        <f t="shared" si="40"/>
        <v/>
      </c>
      <c r="E95" s="26"/>
      <c r="F95" s="26"/>
      <c r="G95" s="26"/>
      <c r="H95" s="26"/>
      <c r="I95" s="26"/>
      <c r="J95" s="57">
        <f t="shared" si="42"/>
        <v>61</v>
      </c>
      <c r="K95" s="460"/>
      <c r="L95" s="36" t="str">
        <f t="shared" si="43"/>
        <v/>
      </c>
      <c r="M95" s="26"/>
      <c r="N95" s="26"/>
      <c r="O95" s="26"/>
      <c r="P95" s="26"/>
      <c r="Q95" s="26"/>
      <c r="R95" s="57">
        <f t="shared" si="44"/>
        <v>61</v>
      </c>
      <c r="S95" s="460"/>
      <c r="T95" s="36" t="str">
        <f t="shared" si="45"/>
        <v/>
      </c>
      <c r="U95" s="26"/>
      <c r="V95" s="26"/>
      <c r="W95" s="26"/>
      <c r="X95" s="26"/>
      <c r="Y95" s="26"/>
      <c r="Z95" s="57">
        <f t="shared" si="46"/>
        <v>61</v>
      </c>
      <c r="AA95" s="460"/>
      <c r="AB95" s="36" t="str">
        <f t="shared" si="47"/>
        <v/>
      </c>
      <c r="AC95" s="26"/>
      <c r="AD95" s="26"/>
      <c r="AE95" s="26"/>
      <c r="AF95" s="26"/>
      <c r="AG95" s="26"/>
      <c r="AH95" s="57">
        <f t="shared" si="48"/>
        <v>61</v>
      </c>
      <c r="AI95" s="460"/>
      <c r="AJ95" s="36" t="str">
        <f t="shared" si="49"/>
        <v/>
      </c>
      <c r="AK95" s="26"/>
      <c r="AL95" s="26"/>
      <c r="AM95" s="26"/>
      <c r="AN95" s="26"/>
      <c r="AO95" s="26"/>
      <c r="AP95" s="57">
        <f t="shared" si="50"/>
        <v>61</v>
      </c>
      <c r="AQ95" s="460"/>
      <c r="AR95" s="36" t="str">
        <f t="shared" si="51"/>
        <v/>
      </c>
      <c r="AS95" s="26"/>
      <c r="AT95" s="26"/>
      <c r="AU95" s="26"/>
      <c r="AV95" s="26"/>
      <c r="AW95" s="26"/>
      <c r="AX95" s="57">
        <f t="shared" si="52"/>
        <v>61</v>
      </c>
      <c r="AY95" s="460"/>
      <c r="AZ95" s="36" t="str">
        <f t="shared" si="53"/>
        <v/>
      </c>
      <c r="BA95" s="26"/>
      <c r="BB95" s="26"/>
      <c r="BC95" s="26"/>
      <c r="BD95" s="26"/>
      <c r="BE95" s="26"/>
      <c r="BF95" s="57">
        <f t="shared" si="54"/>
        <v>61</v>
      </c>
      <c r="BG95" s="460"/>
      <c r="BH95" s="36" t="str">
        <f t="shared" si="55"/>
        <v/>
      </c>
      <c r="BI95" s="26"/>
      <c r="BJ95" s="26"/>
      <c r="BK95" s="26"/>
      <c r="BL95" s="26"/>
      <c r="BM95" s="26"/>
      <c r="BN95" s="57">
        <f t="shared" si="56"/>
        <v>61</v>
      </c>
      <c r="BO95" s="301"/>
      <c r="BP95" s="36" t="str">
        <f t="shared" si="57"/>
        <v/>
      </c>
      <c r="BQ95" s="26"/>
      <c r="BR95" s="26"/>
      <c r="BS95" s="26"/>
      <c r="BT95" s="26"/>
      <c r="BU95" s="26"/>
      <c r="BV95" s="57">
        <f t="shared" si="58"/>
        <v>61</v>
      </c>
      <c r="BW95" s="301"/>
      <c r="BX95" s="36" t="str">
        <f t="shared" si="59"/>
        <v/>
      </c>
      <c r="BY95" s="26"/>
      <c r="BZ95" s="26"/>
      <c r="CA95" s="26"/>
      <c r="CB95" s="26"/>
      <c r="CC95" s="26"/>
      <c r="CD95" s="57">
        <f t="shared" si="60"/>
        <v>61</v>
      </c>
      <c r="CE95" s="301"/>
      <c r="CF95" s="36" t="str">
        <f t="shared" si="61"/>
        <v/>
      </c>
      <c r="CL95" s="57">
        <f t="shared" si="62"/>
        <v>61</v>
      </c>
      <c r="CM95" s="301"/>
      <c r="CN95" s="36" t="str">
        <f t="shared" si="63"/>
        <v/>
      </c>
      <c r="CT95" s="57">
        <f t="shared" si="64"/>
        <v>61</v>
      </c>
      <c r="CU95" s="301"/>
      <c r="CV95" s="36" t="str">
        <f t="shared" si="65"/>
        <v/>
      </c>
      <c r="DB95" s="57">
        <f t="shared" si="66"/>
        <v>61</v>
      </c>
      <c r="DC95" s="301"/>
      <c r="DD95" s="36" t="str">
        <f t="shared" si="67"/>
        <v/>
      </c>
      <c r="DJ95" s="57">
        <f t="shared" si="68"/>
        <v>61</v>
      </c>
      <c r="DK95" s="301"/>
      <c r="DL95" s="36" t="str">
        <f t="shared" si="69"/>
        <v/>
      </c>
      <c r="DR95" s="57">
        <f t="shared" si="70"/>
        <v>61</v>
      </c>
      <c r="DS95" s="301"/>
      <c r="DT95" s="36" t="str">
        <f t="shared" si="71"/>
        <v/>
      </c>
      <c r="DZ95" s="57">
        <f t="shared" si="72"/>
        <v>61</v>
      </c>
      <c r="EA95" s="301"/>
      <c r="EB95" s="36" t="str">
        <f t="shared" si="73"/>
        <v/>
      </c>
      <c r="EC95" s="26"/>
      <c r="ED95" s="26"/>
      <c r="EE95" s="26"/>
      <c r="EF95" s="26"/>
      <c r="EG95" s="26"/>
      <c r="EH95" s="57">
        <f t="shared" si="74"/>
        <v>61</v>
      </c>
      <c r="EI95" s="301"/>
      <c r="EJ95" s="36" t="str">
        <f t="shared" si="75"/>
        <v/>
      </c>
      <c r="EK95" s="26"/>
      <c r="EL95" s="26"/>
      <c r="EM95" s="26"/>
      <c r="EN95" s="26"/>
      <c r="EO95" s="26"/>
      <c r="EP95" s="57">
        <f t="shared" si="76"/>
        <v>61</v>
      </c>
      <c r="EQ95" s="301"/>
      <c r="ER95" s="36" t="str">
        <f t="shared" si="77"/>
        <v/>
      </c>
      <c r="ES95" s="26"/>
      <c r="ET95" s="26"/>
      <c r="EU95" s="26"/>
      <c r="EV95" s="26"/>
      <c r="EW95" s="26"/>
      <c r="EX95" s="57">
        <f t="shared" si="78"/>
        <v>61</v>
      </c>
      <c r="EY95" s="301"/>
      <c r="EZ95" s="36" t="str">
        <f t="shared" si="79"/>
        <v/>
      </c>
      <c r="FA95" s="26"/>
      <c r="FB95" s="26"/>
      <c r="FC95" s="26"/>
      <c r="FD95" s="26"/>
      <c r="FE95" s="26"/>
    </row>
    <row r="96" spans="1:161" ht="14.5">
      <c r="A96" s="26"/>
      <c r="B96" s="57">
        <f t="shared" si="41"/>
        <v>62</v>
      </c>
      <c r="C96" s="460"/>
      <c r="D96" s="36" t="str">
        <f t="shared" si="40"/>
        <v/>
      </c>
      <c r="E96" s="26"/>
      <c r="F96" s="26"/>
      <c r="G96" s="26"/>
      <c r="H96" s="26"/>
      <c r="I96" s="26"/>
      <c r="J96" s="57">
        <f t="shared" si="42"/>
        <v>62</v>
      </c>
      <c r="K96" s="460"/>
      <c r="L96" s="36" t="str">
        <f t="shared" si="43"/>
        <v/>
      </c>
      <c r="M96" s="26"/>
      <c r="N96" s="26"/>
      <c r="O96" s="26"/>
      <c r="P96" s="26"/>
      <c r="Q96" s="26"/>
      <c r="R96" s="57">
        <f t="shared" si="44"/>
        <v>62</v>
      </c>
      <c r="S96" s="460"/>
      <c r="T96" s="36" t="str">
        <f t="shared" si="45"/>
        <v/>
      </c>
      <c r="U96" s="26"/>
      <c r="V96" s="26"/>
      <c r="W96" s="26"/>
      <c r="X96" s="26"/>
      <c r="Y96" s="26"/>
      <c r="Z96" s="57">
        <f t="shared" si="46"/>
        <v>62</v>
      </c>
      <c r="AA96" s="460"/>
      <c r="AB96" s="36" t="str">
        <f t="shared" si="47"/>
        <v/>
      </c>
      <c r="AC96" s="26"/>
      <c r="AD96" s="26"/>
      <c r="AE96" s="26"/>
      <c r="AF96" s="26"/>
      <c r="AG96" s="26"/>
      <c r="AH96" s="57">
        <f t="shared" si="48"/>
        <v>62</v>
      </c>
      <c r="AI96" s="460"/>
      <c r="AJ96" s="36" t="str">
        <f t="shared" si="49"/>
        <v/>
      </c>
      <c r="AK96" s="26"/>
      <c r="AL96" s="26"/>
      <c r="AM96" s="26"/>
      <c r="AN96" s="26"/>
      <c r="AO96" s="26"/>
      <c r="AP96" s="57">
        <f t="shared" si="50"/>
        <v>62</v>
      </c>
      <c r="AQ96" s="460"/>
      <c r="AR96" s="36" t="str">
        <f t="shared" si="51"/>
        <v/>
      </c>
      <c r="AS96" s="26"/>
      <c r="AT96" s="26"/>
      <c r="AU96" s="26"/>
      <c r="AV96" s="26"/>
      <c r="AW96" s="26"/>
      <c r="AX96" s="57">
        <f t="shared" si="52"/>
        <v>62</v>
      </c>
      <c r="AY96" s="460"/>
      <c r="AZ96" s="36" t="str">
        <f t="shared" si="53"/>
        <v/>
      </c>
      <c r="BA96" s="26"/>
      <c r="BB96" s="26"/>
      <c r="BC96" s="26"/>
      <c r="BD96" s="26"/>
      <c r="BE96" s="26"/>
      <c r="BF96" s="57">
        <f t="shared" si="54"/>
        <v>62</v>
      </c>
      <c r="BG96" s="460"/>
      <c r="BH96" s="36" t="str">
        <f t="shared" si="55"/>
        <v/>
      </c>
      <c r="BI96" s="26"/>
      <c r="BJ96" s="26"/>
      <c r="BK96" s="26"/>
      <c r="BL96" s="26"/>
      <c r="BM96" s="26"/>
      <c r="BN96" s="57">
        <f t="shared" si="56"/>
        <v>62</v>
      </c>
      <c r="BO96" s="301"/>
      <c r="BP96" s="36" t="str">
        <f t="shared" si="57"/>
        <v/>
      </c>
      <c r="BQ96" s="26"/>
      <c r="BR96" s="26"/>
      <c r="BS96" s="26"/>
      <c r="BT96" s="26"/>
      <c r="BU96" s="26"/>
      <c r="BV96" s="57">
        <f t="shared" si="58"/>
        <v>62</v>
      </c>
      <c r="BW96" s="301"/>
      <c r="BX96" s="36" t="str">
        <f t="shared" si="59"/>
        <v/>
      </c>
      <c r="BY96" s="26"/>
      <c r="BZ96" s="26"/>
      <c r="CA96" s="26"/>
      <c r="CB96" s="26"/>
      <c r="CC96" s="26"/>
      <c r="CD96" s="57">
        <f t="shared" si="60"/>
        <v>62</v>
      </c>
      <c r="CE96" s="301"/>
      <c r="CF96" s="36" t="str">
        <f t="shared" si="61"/>
        <v/>
      </c>
      <c r="CL96" s="57">
        <f t="shared" si="62"/>
        <v>62</v>
      </c>
      <c r="CM96" s="301"/>
      <c r="CN96" s="36" t="str">
        <f t="shared" si="63"/>
        <v/>
      </c>
      <c r="CT96" s="57">
        <f t="shared" si="64"/>
        <v>62</v>
      </c>
      <c r="CU96" s="301"/>
      <c r="CV96" s="36" t="str">
        <f t="shared" si="65"/>
        <v/>
      </c>
      <c r="DB96" s="57">
        <f t="shared" si="66"/>
        <v>62</v>
      </c>
      <c r="DC96" s="301"/>
      <c r="DD96" s="36" t="str">
        <f t="shared" si="67"/>
        <v/>
      </c>
      <c r="DJ96" s="57">
        <f t="shared" si="68"/>
        <v>62</v>
      </c>
      <c r="DK96" s="301"/>
      <c r="DL96" s="36" t="str">
        <f t="shared" si="69"/>
        <v/>
      </c>
      <c r="DR96" s="57">
        <f t="shared" si="70"/>
        <v>62</v>
      </c>
      <c r="DS96" s="301"/>
      <c r="DT96" s="36" t="str">
        <f t="shared" si="71"/>
        <v/>
      </c>
      <c r="DZ96" s="57">
        <f t="shared" si="72"/>
        <v>62</v>
      </c>
      <c r="EA96" s="301"/>
      <c r="EB96" s="36" t="str">
        <f t="shared" si="73"/>
        <v/>
      </c>
      <c r="EC96" s="26"/>
      <c r="ED96" s="26"/>
      <c r="EE96" s="26"/>
      <c r="EF96" s="26"/>
      <c r="EG96" s="26"/>
      <c r="EH96" s="57">
        <f t="shared" si="74"/>
        <v>62</v>
      </c>
      <c r="EI96" s="301"/>
      <c r="EJ96" s="36" t="str">
        <f t="shared" si="75"/>
        <v/>
      </c>
      <c r="EK96" s="26"/>
      <c r="EL96" s="26"/>
      <c r="EM96" s="26"/>
      <c r="EN96" s="26"/>
      <c r="EO96" s="26"/>
      <c r="EP96" s="57">
        <f t="shared" si="76"/>
        <v>62</v>
      </c>
      <c r="EQ96" s="301"/>
      <c r="ER96" s="36" t="str">
        <f t="shared" si="77"/>
        <v/>
      </c>
      <c r="ES96" s="26"/>
      <c r="ET96" s="26"/>
      <c r="EU96" s="26"/>
      <c r="EV96" s="26"/>
      <c r="EW96" s="26"/>
      <c r="EX96" s="57">
        <f t="shared" si="78"/>
        <v>62</v>
      </c>
      <c r="EY96" s="301"/>
      <c r="EZ96" s="36" t="str">
        <f t="shared" si="79"/>
        <v/>
      </c>
      <c r="FA96" s="26"/>
      <c r="FB96" s="26"/>
      <c r="FC96" s="26"/>
      <c r="FD96" s="26"/>
      <c r="FE96" s="26"/>
    </row>
    <row r="97" spans="1:161" ht="14.5">
      <c r="A97" s="26"/>
      <c r="B97" s="57">
        <f t="shared" si="41"/>
        <v>63</v>
      </c>
      <c r="C97" s="460"/>
      <c r="D97" s="36" t="str">
        <f t="shared" si="40"/>
        <v/>
      </c>
      <c r="E97" s="26"/>
      <c r="F97" s="26"/>
      <c r="G97" s="26"/>
      <c r="H97" s="26"/>
      <c r="I97" s="26"/>
      <c r="J97" s="57">
        <f t="shared" si="42"/>
        <v>63</v>
      </c>
      <c r="K97" s="460"/>
      <c r="L97" s="36" t="str">
        <f t="shared" si="43"/>
        <v/>
      </c>
      <c r="M97" s="26"/>
      <c r="N97" s="26"/>
      <c r="O97" s="26"/>
      <c r="P97" s="26"/>
      <c r="Q97" s="26"/>
      <c r="R97" s="57">
        <f t="shared" si="44"/>
        <v>63</v>
      </c>
      <c r="S97" s="460"/>
      <c r="T97" s="36" t="str">
        <f t="shared" si="45"/>
        <v/>
      </c>
      <c r="U97" s="26"/>
      <c r="V97" s="26"/>
      <c r="W97" s="26"/>
      <c r="X97" s="26"/>
      <c r="Y97" s="26"/>
      <c r="Z97" s="57">
        <f t="shared" si="46"/>
        <v>63</v>
      </c>
      <c r="AA97" s="460"/>
      <c r="AB97" s="36" t="str">
        <f t="shared" si="47"/>
        <v/>
      </c>
      <c r="AC97" s="26"/>
      <c r="AD97" s="26"/>
      <c r="AE97" s="26"/>
      <c r="AF97" s="26"/>
      <c r="AG97" s="26"/>
      <c r="AH97" s="57">
        <f t="shared" si="48"/>
        <v>63</v>
      </c>
      <c r="AI97" s="460"/>
      <c r="AJ97" s="36" t="str">
        <f t="shared" si="49"/>
        <v/>
      </c>
      <c r="AK97" s="26"/>
      <c r="AL97" s="26"/>
      <c r="AM97" s="26"/>
      <c r="AN97" s="26"/>
      <c r="AO97" s="26"/>
      <c r="AP97" s="57">
        <f t="shared" si="50"/>
        <v>63</v>
      </c>
      <c r="AQ97" s="460"/>
      <c r="AR97" s="36" t="str">
        <f t="shared" si="51"/>
        <v/>
      </c>
      <c r="AS97" s="26"/>
      <c r="AT97" s="26"/>
      <c r="AU97" s="26"/>
      <c r="AV97" s="26"/>
      <c r="AW97" s="26"/>
      <c r="AX97" s="57">
        <f t="shared" si="52"/>
        <v>63</v>
      </c>
      <c r="AY97" s="460"/>
      <c r="AZ97" s="36" t="str">
        <f t="shared" si="53"/>
        <v/>
      </c>
      <c r="BA97" s="26"/>
      <c r="BB97" s="26"/>
      <c r="BC97" s="26"/>
      <c r="BD97" s="26"/>
      <c r="BE97" s="26"/>
      <c r="BF97" s="57">
        <f t="shared" si="54"/>
        <v>63</v>
      </c>
      <c r="BG97" s="460"/>
      <c r="BH97" s="36" t="str">
        <f t="shared" si="55"/>
        <v/>
      </c>
      <c r="BI97" s="26"/>
      <c r="BJ97" s="26"/>
      <c r="BK97" s="26"/>
      <c r="BL97" s="26"/>
      <c r="BM97" s="26"/>
      <c r="BN97" s="57">
        <f t="shared" si="56"/>
        <v>63</v>
      </c>
      <c r="BO97" s="301"/>
      <c r="BP97" s="36" t="str">
        <f t="shared" si="57"/>
        <v/>
      </c>
      <c r="BQ97" s="26"/>
      <c r="BR97" s="26"/>
      <c r="BS97" s="26"/>
      <c r="BT97" s="26"/>
      <c r="BU97" s="26"/>
      <c r="BV97" s="57">
        <f t="shared" si="58"/>
        <v>63</v>
      </c>
      <c r="BW97" s="301"/>
      <c r="BX97" s="36" t="str">
        <f t="shared" si="59"/>
        <v/>
      </c>
      <c r="BY97" s="26"/>
      <c r="BZ97" s="26"/>
      <c r="CA97" s="26"/>
      <c r="CB97" s="26"/>
      <c r="CC97" s="26"/>
      <c r="CD97" s="57">
        <f t="shared" si="60"/>
        <v>63</v>
      </c>
      <c r="CE97" s="301"/>
      <c r="CF97" s="36" t="str">
        <f t="shared" si="61"/>
        <v/>
      </c>
      <c r="CL97" s="57">
        <f t="shared" si="62"/>
        <v>63</v>
      </c>
      <c r="CM97" s="301"/>
      <c r="CN97" s="36" t="str">
        <f t="shared" si="63"/>
        <v/>
      </c>
      <c r="CT97" s="57">
        <f t="shared" si="64"/>
        <v>63</v>
      </c>
      <c r="CU97" s="301"/>
      <c r="CV97" s="36" t="str">
        <f t="shared" si="65"/>
        <v/>
      </c>
      <c r="DB97" s="57">
        <f t="shared" si="66"/>
        <v>63</v>
      </c>
      <c r="DC97" s="301"/>
      <c r="DD97" s="36" t="str">
        <f t="shared" si="67"/>
        <v/>
      </c>
      <c r="DJ97" s="57">
        <f t="shared" si="68"/>
        <v>63</v>
      </c>
      <c r="DK97" s="301"/>
      <c r="DL97" s="36" t="str">
        <f t="shared" si="69"/>
        <v/>
      </c>
      <c r="DR97" s="57">
        <f t="shared" si="70"/>
        <v>63</v>
      </c>
      <c r="DS97" s="301"/>
      <c r="DT97" s="36" t="str">
        <f t="shared" si="71"/>
        <v/>
      </c>
      <c r="DZ97" s="57">
        <f t="shared" si="72"/>
        <v>63</v>
      </c>
      <c r="EA97" s="301"/>
      <c r="EB97" s="36" t="str">
        <f t="shared" si="73"/>
        <v/>
      </c>
      <c r="EC97" s="26"/>
      <c r="ED97" s="26"/>
      <c r="EE97" s="26"/>
      <c r="EF97" s="26"/>
      <c r="EG97" s="26"/>
      <c r="EH97" s="57">
        <f t="shared" si="74"/>
        <v>63</v>
      </c>
      <c r="EI97" s="301"/>
      <c r="EJ97" s="36" t="str">
        <f t="shared" si="75"/>
        <v/>
      </c>
      <c r="EK97" s="26"/>
      <c r="EL97" s="26"/>
      <c r="EM97" s="26"/>
      <c r="EN97" s="26"/>
      <c r="EO97" s="26"/>
      <c r="EP97" s="57">
        <f t="shared" si="76"/>
        <v>63</v>
      </c>
      <c r="EQ97" s="301"/>
      <c r="ER97" s="36" t="str">
        <f t="shared" si="77"/>
        <v/>
      </c>
      <c r="ES97" s="26"/>
      <c r="ET97" s="26"/>
      <c r="EU97" s="26"/>
      <c r="EV97" s="26"/>
      <c r="EW97" s="26"/>
      <c r="EX97" s="57">
        <f t="shared" si="78"/>
        <v>63</v>
      </c>
      <c r="EY97" s="301"/>
      <c r="EZ97" s="36" t="str">
        <f t="shared" si="79"/>
        <v/>
      </c>
      <c r="FA97" s="26"/>
      <c r="FB97" s="26"/>
      <c r="FC97" s="26"/>
      <c r="FD97" s="26"/>
      <c r="FE97" s="26"/>
    </row>
    <row r="98" spans="1:161" ht="14.5">
      <c r="A98" s="26"/>
      <c r="B98" s="57">
        <f t="shared" si="41"/>
        <v>64</v>
      </c>
      <c r="C98" s="460"/>
      <c r="D98" s="36" t="str">
        <f t="shared" si="40"/>
        <v/>
      </c>
      <c r="E98" s="26"/>
      <c r="F98" s="26"/>
      <c r="G98" s="26"/>
      <c r="H98" s="26"/>
      <c r="I98" s="26"/>
      <c r="J98" s="57">
        <f t="shared" si="42"/>
        <v>64</v>
      </c>
      <c r="K98" s="460"/>
      <c r="L98" s="36" t="str">
        <f t="shared" si="43"/>
        <v/>
      </c>
      <c r="M98" s="26"/>
      <c r="N98" s="26"/>
      <c r="O98" s="26"/>
      <c r="P98" s="26"/>
      <c r="Q98" s="26"/>
      <c r="R98" s="57">
        <f t="shared" si="44"/>
        <v>64</v>
      </c>
      <c r="S98" s="460"/>
      <c r="T98" s="36" t="str">
        <f t="shared" si="45"/>
        <v/>
      </c>
      <c r="U98" s="26"/>
      <c r="V98" s="26"/>
      <c r="W98" s="26"/>
      <c r="X98" s="26"/>
      <c r="Y98" s="26"/>
      <c r="Z98" s="57">
        <f t="shared" si="46"/>
        <v>64</v>
      </c>
      <c r="AA98" s="460"/>
      <c r="AB98" s="36" t="str">
        <f t="shared" si="47"/>
        <v/>
      </c>
      <c r="AC98" s="26"/>
      <c r="AD98" s="26"/>
      <c r="AE98" s="26"/>
      <c r="AF98" s="26"/>
      <c r="AG98" s="26"/>
      <c r="AH98" s="57">
        <f t="shared" si="48"/>
        <v>64</v>
      </c>
      <c r="AI98" s="460"/>
      <c r="AJ98" s="36" t="str">
        <f t="shared" si="49"/>
        <v/>
      </c>
      <c r="AK98" s="26"/>
      <c r="AL98" s="26"/>
      <c r="AM98" s="26"/>
      <c r="AN98" s="26"/>
      <c r="AO98" s="26"/>
      <c r="AP98" s="57">
        <f t="shared" si="50"/>
        <v>64</v>
      </c>
      <c r="AQ98" s="460"/>
      <c r="AR98" s="36" t="str">
        <f t="shared" si="51"/>
        <v/>
      </c>
      <c r="AS98" s="26"/>
      <c r="AT98" s="26"/>
      <c r="AU98" s="26"/>
      <c r="AV98" s="26"/>
      <c r="AW98" s="26"/>
      <c r="AX98" s="57">
        <f t="shared" si="52"/>
        <v>64</v>
      </c>
      <c r="AY98" s="460"/>
      <c r="AZ98" s="36" t="str">
        <f t="shared" si="53"/>
        <v/>
      </c>
      <c r="BA98" s="26"/>
      <c r="BB98" s="26"/>
      <c r="BC98" s="26"/>
      <c r="BD98" s="26"/>
      <c r="BE98" s="26"/>
      <c r="BF98" s="57">
        <f t="shared" si="54"/>
        <v>64</v>
      </c>
      <c r="BG98" s="460"/>
      <c r="BH98" s="36" t="str">
        <f t="shared" si="55"/>
        <v/>
      </c>
      <c r="BI98" s="26"/>
      <c r="BJ98" s="26"/>
      <c r="BK98" s="26"/>
      <c r="BL98" s="26"/>
      <c r="BM98" s="26"/>
      <c r="BN98" s="57">
        <f t="shared" si="56"/>
        <v>64</v>
      </c>
      <c r="BO98" s="301"/>
      <c r="BP98" s="36" t="str">
        <f t="shared" si="57"/>
        <v/>
      </c>
      <c r="BQ98" s="26"/>
      <c r="BR98" s="26"/>
      <c r="BS98" s="26"/>
      <c r="BT98" s="26"/>
      <c r="BU98" s="26"/>
      <c r="BV98" s="57">
        <f t="shared" si="58"/>
        <v>64</v>
      </c>
      <c r="BW98" s="301"/>
      <c r="BX98" s="36" t="str">
        <f t="shared" si="59"/>
        <v/>
      </c>
      <c r="BY98" s="26"/>
      <c r="BZ98" s="26"/>
      <c r="CA98" s="26"/>
      <c r="CB98" s="26"/>
      <c r="CC98" s="26"/>
      <c r="CD98" s="57">
        <f t="shared" si="60"/>
        <v>64</v>
      </c>
      <c r="CE98" s="301"/>
      <c r="CF98" s="36" t="str">
        <f t="shared" si="61"/>
        <v/>
      </c>
      <c r="CL98" s="57">
        <f t="shared" si="62"/>
        <v>64</v>
      </c>
      <c r="CM98" s="301"/>
      <c r="CN98" s="36" t="str">
        <f t="shared" si="63"/>
        <v/>
      </c>
      <c r="CT98" s="57">
        <f t="shared" si="64"/>
        <v>64</v>
      </c>
      <c r="CU98" s="301"/>
      <c r="CV98" s="36" t="str">
        <f t="shared" si="65"/>
        <v/>
      </c>
      <c r="DB98" s="57">
        <f t="shared" si="66"/>
        <v>64</v>
      </c>
      <c r="DC98" s="301"/>
      <c r="DD98" s="36" t="str">
        <f t="shared" si="67"/>
        <v/>
      </c>
      <c r="DJ98" s="57">
        <f t="shared" si="68"/>
        <v>64</v>
      </c>
      <c r="DK98" s="301"/>
      <c r="DL98" s="36" t="str">
        <f t="shared" si="69"/>
        <v/>
      </c>
      <c r="DR98" s="57">
        <f t="shared" si="70"/>
        <v>64</v>
      </c>
      <c r="DS98" s="301"/>
      <c r="DT98" s="36" t="str">
        <f t="shared" si="71"/>
        <v/>
      </c>
      <c r="DZ98" s="57">
        <f t="shared" si="72"/>
        <v>64</v>
      </c>
      <c r="EA98" s="301"/>
      <c r="EB98" s="36" t="str">
        <f t="shared" si="73"/>
        <v/>
      </c>
      <c r="EC98" s="26"/>
      <c r="ED98" s="26"/>
      <c r="EE98" s="26"/>
      <c r="EF98" s="26"/>
      <c r="EG98" s="26"/>
      <c r="EH98" s="57">
        <f t="shared" si="74"/>
        <v>64</v>
      </c>
      <c r="EI98" s="301"/>
      <c r="EJ98" s="36" t="str">
        <f t="shared" si="75"/>
        <v/>
      </c>
      <c r="EK98" s="26"/>
      <c r="EL98" s="26"/>
      <c r="EM98" s="26"/>
      <c r="EN98" s="26"/>
      <c r="EO98" s="26"/>
      <c r="EP98" s="57">
        <f t="shared" si="76"/>
        <v>64</v>
      </c>
      <c r="EQ98" s="301"/>
      <c r="ER98" s="36" t="str">
        <f t="shared" si="77"/>
        <v/>
      </c>
      <c r="ES98" s="26"/>
      <c r="ET98" s="26"/>
      <c r="EU98" s="26"/>
      <c r="EV98" s="26"/>
      <c r="EW98" s="26"/>
      <c r="EX98" s="57">
        <f t="shared" si="78"/>
        <v>64</v>
      </c>
      <c r="EY98" s="301"/>
      <c r="EZ98" s="36" t="str">
        <f t="shared" si="79"/>
        <v/>
      </c>
      <c r="FA98" s="26"/>
      <c r="FB98" s="26"/>
      <c r="FC98" s="26"/>
      <c r="FD98" s="26"/>
      <c r="FE98" s="26"/>
    </row>
    <row r="99" spans="1:161" ht="14.5">
      <c r="A99" s="26"/>
      <c r="B99" s="57">
        <f t="shared" si="41"/>
        <v>65</v>
      </c>
      <c r="C99" s="460"/>
      <c r="D99" s="36" t="str">
        <f t="shared" ref="D99:D162" si="100">IF(C99=0,"",IF(C99="","",IF(C99&gt;$G$12,"High",IF(C99&lt;$G$13,"Low",""))))</f>
        <v/>
      </c>
      <c r="E99" s="26"/>
      <c r="F99" s="26"/>
      <c r="G99" s="26"/>
      <c r="H99" s="26"/>
      <c r="I99" s="26"/>
      <c r="J99" s="57">
        <f t="shared" si="42"/>
        <v>65</v>
      </c>
      <c r="K99" s="460"/>
      <c r="L99" s="36" t="str">
        <f t="shared" si="43"/>
        <v/>
      </c>
      <c r="M99" s="26"/>
      <c r="N99" s="26"/>
      <c r="O99" s="26"/>
      <c r="P99" s="26"/>
      <c r="Q99" s="26"/>
      <c r="R99" s="57">
        <f t="shared" si="44"/>
        <v>65</v>
      </c>
      <c r="S99" s="460"/>
      <c r="T99" s="36" t="str">
        <f t="shared" si="45"/>
        <v/>
      </c>
      <c r="U99" s="26"/>
      <c r="V99" s="26"/>
      <c r="W99" s="26"/>
      <c r="X99" s="26"/>
      <c r="Y99" s="26"/>
      <c r="Z99" s="57">
        <f t="shared" si="46"/>
        <v>65</v>
      </c>
      <c r="AA99" s="460"/>
      <c r="AB99" s="36" t="str">
        <f t="shared" si="47"/>
        <v/>
      </c>
      <c r="AC99" s="26"/>
      <c r="AD99" s="26"/>
      <c r="AE99" s="26"/>
      <c r="AF99" s="26"/>
      <c r="AG99" s="26"/>
      <c r="AH99" s="57">
        <f t="shared" si="48"/>
        <v>65</v>
      </c>
      <c r="AI99" s="460"/>
      <c r="AJ99" s="36" t="str">
        <f t="shared" si="49"/>
        <v/>
      </c>
      <c r="AK99" s="26"/>
      <c r="AL99" s="26"/>
      <c r="AM99" s="26"/>
      <c r="AN99" s="26"/>
      <c r="AO99" s="26"/>
      <c r="AP99" s="57">
        <f t="shared" si="50"/>
        <v>65</v>
      </c>
      <c r="AQ99" s="460"/>
      <c r="AR99" s="36" t="str">
        <f t="shared" si="51"/>
        <v/>
      </c>
      <c r="AS99" s="26"/>
      <c r="AT99" s="26"/>
      <c r="AU99" s="26"/>
      <c r="AV99" s="26"/>
      <c r="AW99" s="26"/>
      <c r="AX99" s="57">
        <f t="shared" si="52"/>
        <v>65</v>
      </c>
      <c r="AY99" s="460"/>
      <c r="AZ99" s="36" t="str">
        <f t="shared" si="53"/>
        <v/>
      </c>
      <c r="BA99" s="26"/>
      <c r="BB99" s="26"/>
      <c r="BC99" s="26"/>
      <c r="BD99" s="26"/>
      <c r="BE99" s="26"/>
      <c r="BF99" s="57">
        <f t="shared" si="54"/>
        <v>65</v>
      </c>
      <c r="BG99" s="460"/>
      <c r="BH99" s="36" t="str">
        <f t="shared" si="55"/>
        <v/>
      </c>
      <c r="BI99" s="26"/>
      <c r="BJ99" s="26"/>
      <c r="BK99" s="26"/>
      <c r="BL99" s="26"/>
      <c r="BM99" s="26"/>
      <c r="BN99" s="57">
        <f t="shared" si="56"/>
        <v>65</v>
      </c>
      <c r="BO99" s="301"/>
      <c r="BP99" s="36" t="str">
        <f t="shared" si="57"/>
        <v/>
      </c>
      <c r="BQ99" s="26"/>
      <c r="BR99" s="26"/>
      <c r="BS99" s="26"/>
      <c r="BT99" s="26"/>
      <c r="BU99" s="26"/>
      <c r="BV99" s="57">
        <f t="shared" si="58"/>
        <v>65</v>
      </c>
      <c r="BW99" s="301"/>
      <c r="BX99" s="36" t="str">
        <f t="shared" si="59"/>
        <v/>
      </c>
      <c r="BY99" s="26"/>
      <c r="BZ99" s="26"/>
      <c r="CA99" s="26"/>
      <c r="CB99" s="26"/>
      <c r="CC99" s="26"/>
      <c r="CD99" s="57">
        <f t="shared" si="60"/>
        <v>65</v>
      </c>
      <c r="CE99" s="301"/>
      <c r="CF99" s="36" t="str">
        <f t="shared" si="61"/>
        <v/>
      </c>
      <c r="CL99" s="57">
        <f t="shared" si="62"/>
        <v>65</v>
      </c>
      <c r="CM99" s="301"/>
      <c r="CN99" s="36" t="str">
        <f t="shared" si="63"/>
        <v/>
      </c>
      <c r="CT99" s="57">
        <f t="shared" si="64"/>
        <v>65</v>
      </c>
      <c r="CU99" s="301"/>
      <c r="CV99" s="36" t="str">
        <f t="shared" si="65"/>
        <v/>
      </c>
      <c r="DB99" s="57">
        <f t="shared" si="66"/>
        <v>65</v>
      </c>
      <c r="DC99" s="301"/>
      <c r="DD99" s="36" t="str">
        <f t="shared" si="67"/>
        <v/>
      </c>
      <c r="DJ99" s="57">
        <f t="shared" si="68"/>
        <v>65</v>
      </c>
      <c r="DK99" s="301"/>
      <c r="DL99" s="36" t="str">
        <f t="shared" si="69"/>
        <v/>
      </c>
      <c r="DR99" s="57">
        <f t="shared" si="70"/>
        <v>65</v>
      </c>
      <c r="DS99" s="301"/>
      <c r="DT99" s="36" t="str">
        <f t="shared" si="71"/>
        <v/>
      </c>
      <c r="DZ99" s="57">
        <f t="shared" si="72"/>
        <v>65</v>
      </c>
      <c r="EA99" s="301"/>
      <c r="EB99" s="36" t="str">
        <f t="shared" si="73"/>
        <v/>
      </c>
      <c r="EC99" s="26"/>
      <c r="ED99" s="26"/>
      <c r="EE99" s="26"/>
      <c r="EF99" s="26"/>
      <c r="EG99" s="26"/>
      <c r="EH99" s="57">
        <f t="shared" si="74"/>
        <v>65</v>
      </c>
      <c r="EI99" s="301"/>
      <c r="EJ99" s="36" t="str">
        <f t="shared" si="75"/>
        <v/>
      </c>
      <c r="EK99" s="26"/>
      <c r="EL99" s="26"/>
      <c r="EM99" s="26"/>
      <c r="EN99" s="26"/>
      <c r="EO99" s="26"/>
      <c r="EP99" s="57">
        <f t="shared" si="76"/>
        <v>65</v>
      </c>
      <c r="EQ99" s="301"/>
      <c r="ER99" s="36" t="str">
        <f t="shared" si="77"/>
        <v/>
      </c>
      <c r="ES99" s="26"/>
      <c r="ET99" s="26"/>
      <c r="EU99" s="26"/>
      <c r="EV99" s="26"/>
      <c r="EW99" s="26"/>
      <c r="EX99" s="57">
        <f t="shared" si="78"/>
        <v>65</v>
      </c>
      <c r="EY99" s="301"/>
      <c r="EZ99" s="36" t="str">
        <f t="shared" si="79"/>
        <v/>
      </c>
      <c r="FA99" s="26"/>
      <c r="FB99" s="26"/>
      <c r="FC99" s="26"/>
      <c r="FD99" s="26"/>
      <c r="FE99" s="26"/>
    </row>
    <row r="100" spans="1:161" ht="14.5">
      <c r="A100" s="26"/>
      <c r="B100" s="57">
        <f t="shared" ref="B100:B163" si="101">1+B99</f>
        <v>66</v>
      </c>
      <c r="C100" s="460"/>
      <c r="D100" s="36" t="str">
        <f t="shared" si="100"/>
        <v/>
      </c>
      <c r="E100" s="26"/>
      <c r="F100" s="26"/>
      <c r="G100" s="26"/>
      <c r="H100" s="26"/>
      <c r="I100" s="26"/>
      <c r="J100" s="57">
        <f t="shared" ref="J100:J163" si="102">1+J99</f>
        <v>66</v>
      </c>
      <c r="K100" s="460"/>
      <c r="L100" s="36" t="str">
        <f t="shared" ref="L100:L163" si="103">IF(K100=0,"",IF(K100="","",IF(K100&gt;$O$12,"High",IF(K100&lt;$O$13,"Low",""))))</f>
        <v/>
      </c>
      <c r="M100" s="26"/>
      <c r="N100" s="26"/>
      <c r="O100" s="26"/>
      <c r="P100" s="26"/>
      <c r="Q100" s="26"/>
      <c r="R100" s="57">
        <f t="shared" ref="R100:R163" si="104">1+R99</f>
        <v>66</v>
      </c>
      <c r="S100" s="460"/>
      <c r="T100" s="36" t="str">
        <f t="shared" ref="T100:T163" si="105">IF(S100=0,"",IF(S100="","",IF(S100&gt;$W$12,"High",IF(S100&lt;$W$13,"Low",""))))</f>
        <v/>
      </c>
      <c r="U100" s="26"/>
      <c r="V100" s="26"/>
      <c r="W100" s="26"/>
      <c r="X100" s="26"/>
      <c r="Y100" s="26"/>
      <c r="Z100" s="57">
        <f t="shared" ref="Z100:Z163" si="106">1+Z99</f>
        <v>66</v>
      </c>
      <c r="AA100" s="460"/>
      <c r="AB100" s="36" t="str">
        <f t="shared" ref="AB100:AB163" si="107">IF(AA100=0,"",IF(AA100="","",IF(AA100&gt;$AE$12,"High",IF(AA100&lt;$AE$13,"Low",""))))</f>
        <v/>
      </c>
      <c r="AC100" s="26"/>
      <c r="AD100" s="26"/>
      <c r="AE100" s="26"/>
      <c r="AF100" s="26"/>
      <c r="AG100" s="26"/>
      <c r="AH100" s="57">
        <f t="shared" ref="AH100:AH163" si="108">1+AH99</f>
        <v>66</v>
      </c>
      <c r="AI100" s="460"/>
      <c r="AJ100" s="36" t="str">
        <f t="shared" ref="AJ100:AJ163" si="109">IF(AI100=0,"",IF(AI100="","",IF(AI100&gt;$AM$12,"High",IF(AI100&lt;$SM$13,"Low",""))))</f>
        <v/>
      </c>
      <c r="AK100" s="26"/>
      <c r="AL100" s="26"/>
      <c r="AM100" s="26"/>
      <c r="AN100" s="26"/>
      <c r="AO100" s="26"/>
      <c r="AP100" s="57">
        <f t="shared" ref="AP100:AP163" si="110">1+AP99</f>
        <v>66</v>
      </c>
      <c r="AQ100" s="460"/>
      <c r="AR100" s="36" t="str">
        <f t="shared" ref="AR100:AR163" si="111">IF(AQ100=0,"",IF(AQ100="","",IF(AQ100&gt;$AU$12,"High",IF(AQ100&lt;$AU$13,"Low",""))))</f>
        <v/>
      </c>
      <c r="AS100" s="26"/>
      <c r="AT100" s="26"/>
      <c r="AU100" s="26"/>
      <c r="AV100" s="26"/>
      <c r="AW100" s="26"/>
      <c r="AX100" s="57">
        <f t="shared" ref="AX100:AX163" si="112">1+AX99</f>
        <v>66</v>
      </c>
      <c r="AY100" s="460"/>
      <c r="AZ100" s="36" t="str">
        <f t="shared" ref="AZ100:AZ163" si="113">IF(AY100=0,"",IF(AY100="","",IF(AY100&gt;$BC$12,"High",IF(AY100&lt;$BC$13,"Low",""))))</f>
        <v/>
      </c>
      <c r="BA100" s="26"/>
      <c r="BB100" s="26"/>
      <c r="BC100" s="26"/>
      <c r="BD100" s="26"/>
      <c r="BE100" s="26"/>
      <c r="BF100" s="57">
        <f t="shared" ref="BF100:BF163" si="114">1+BF99</f>
        <v>66</v>
      </c>
      <c r="BG100" s="460"/>
      <c r="BH100" s="36" t="str">
        <f t="shared" ref="BH100:BH163" si="115">IF(BG100=0,"",IF(BG100="","",IF(BG100&gt;$BK$12,"High",IF(BG100&lt;$BK$13,"Low",""))))</f>
        <v/>
      </c>
      <c r="BI100" s="26"/>
      <c r="BJ100" s="26"/>
      <c r="BK100" s="26"/>
      <c r="BL100" s="26"/>
      <c r="BM100" s="26"/>
      <c r="BN100" s="57">
        <f t="shared" ref="BN100:BN163" si="116">1+BN99</f>
        <v>66</v>
      </c>
      <c r="BO100" s="301"/>
      <c r="BP100" s="36" t="str">
        <f t="shared" ref="BP100:BP163" si="117">IF(BO100=0,"",IF(BO100="","",IF(BO100&gt;$BS$12,"High",IF(BO100&lt;$BS$13,"Low",""))))</f>
        <v/>
      </c>
      <c r="BQ100" s="26"/>
      <c r="BR100" s="26"/>
      <c r="BS100" s="26"/>
      <c r="BT100" s="26"/>
      <c r="BU100" s="26"/>
      <c r="BV100" s="57">
        <f t="shared" ref="BV100:BV163" si="118">1+BV99</f>
        <v>66</v>
      </c>
      <c r="BW100" s="301"/>
      <c r="BX100" s="36" t="str">
        <f t="shared" ref="BX100:BX163" si="119">IF(BW100=0,"",IF(BW100="","",IF(BW100&gt;$CA$12,"High",IF(BW100&lt;$CA$13,"Low",""))))</f>
        <v/>
      </c>
      <c r="BY100" s="26"/>
      <c r="BZ100" s="26"/>
      <c r="CA100" s="26"/>
      <c r="CB100" s="26"/>
      <c r="CC100" s="26"/>
      <c r="CD100" s="57">
        <f t="shared" ref="CD100:CD163" si="120">1+CD99</f>
        <v>66</v>
      </c>
      <c r="CE100" s="301"/>
      <c r="CF100" s="36" t="str">
        <f t="shared" ref="CF100:CF163" si="121">IF(CE100=0,"",IF(CE100="","",IF(CE100&gt;$CI$12,"High",IF(CE100&lt;$CI$13,"Low",""))))</f>
        <v/>
      </c>
      <c r="CL100" s="57">
        <f t="shared" ref="CL100:CL163" si="122">1+CL99</f>
        <v>66</v>
      </c>
      <c r="CM100" s="301"/>
      <c r="CN100" s="36" t="str">
        <f t="shared" ref="CN100:CN163" si="123">IF(CM100=0,"",IF(CM100="","",IF(CM100&gt;$CQ$12,"High",IF(CM100&lt;$CQ$13,"Low",""))))</f>
        <v/>
      </c>
      <c r="CT100" s="57">
        <f t="shared" ref="CT100:CT163" si="124">1+CT99</f>
        <v>66</v>
      </c>
      <c r="CU100" s="301"/>
      <c r="CV100" s="36" t="str">
        <f t="shared" ref="CV100:CV163" si="125">IF(CU100=0,"",IF(CU100="","",IF(CU100&gt;$CY$12,"High",IF(CU100&lt;$CY$13,"Low",""))))</f>
        <v/>
      </c>
      <c r="DB100" s="57">
        <f t="shared" ref="DB100:DB163" si="126">1+DB99</f>
        <v>66</v>
      </c>
      <c r="DC100" s="301"/>
      <c r="DD100" s="36" t="str">
        <f t="shared" ref="DD100:DD163" si="127">IF(DC100=0,"",IF(DC100="","",IF(DC100&gt;$DG$12,"High",IF(DC100&lt;$DG$13,"Low",""))))</f>
        <v/>
      </c>
      <c r="DJ100" s="57">
        <f t="shared" ref="DJ100:DJ163" si="128">1+DJ99</f>
        <v>66</v>
      </c>
      <c r="DK100" s="301"/>
      <c r="DL100" s="36" t="str">
        <f t="shared" ref="DL100:DL163" si="129">IF(DK100=0,"",IF(DK100="","",IF(DK100&gt;$DO$12,"High",IF(DK100&lt;$DO$13,"Low",""))))</f>
        <v/>
      </c>
      <c r="DR100" s="57">
        <f t="shared" ref="DR100:DR163" si="130">1+DR99</f>
        <v>66</v>
      </c>
      <c r="DS100" s="301"/>
      <c r="DT100" s="36" t="str">
        <f t="shared" ref="DT100:DT163" si="131">IF(DS100=0,"",IF(DS100="","",IF(DS100&gt;$DW$12,"High",IF(DS100&lt;$DW$13,"Low",""))))</f>
        <v/>
      </c>
      <c r="DZ100" s="57">
        <f t="shared" ref="DZ100:DZ163" si="132">1+DZ99</f>
        <v>66</v>
      </c>
      <c r="EA100" s="301"/>
      <c r="EB100" s="36" t="str">
        <f t="shared" ref="EB100:EB163" si="133">IF(EA100=0,"",IF(EA100="","",IF(EA100&gt;$EE$12,"High",IF(EA100&lt;$EE$13,"Low",""))))</f>
        <v/>
      </c>
      <c r="EC100" s="26"/>
      <c r="ED100" s="26"/>
      <c r="EE100" s="26"/>
      <c r="EF100" s="26"/>
      <c r="EG100" s="26"/>
      <c r="EH100" s="57">
        <f t="shared" ref="EH100:EH163" si="134">1+EH99</f>
        <v>66</v>
      </c>
      <c r="EI100" s="301"/>
      <c r="EJ100" s="36" t="str">
        <f t="shared" ref="EJ100:EJ163" si="135">IF(EI100=0,"",IF(EI100="","",IF(EI100&gt;$EM$12,"High",IF(EI100&lt;$EM$13,"Low",""))))</f>
        <v/>
      </c>
      <c r="EK100" s="26"/>
      <c r="EL100" s="26"/>
      <c r="EM100" s="26"/>
      <c r="EN100" s="26"/>
      <c r="EO100" s="26"/>
      <c r="EP100" s="57">
        <f t="shared" ref="EP100:EP163" si="136">1+EP99</f>
        <v>66</v>
      </c>
      <c r="EQ100" s="301"/>
      <c r="ER100" s="36" t="str">
        <f t="shared" ref="ER100:ER163" si="137">IF(EQ100=0,"",IF(EQ100="","",IF(EQ100&gt;$EU$12,"High",IF(EQ100&lt;$EU$13,"Low",""))))</f>
        <v/>
      </c>
      <c r="ES100" s="26"/>
      <c r="ET100" s="26"/>
      <c r="EU100" s="26"/>
      <c r="EV100" s="26"/>
      <c r="EW100" s="26"/>
      <c r="EX100" s="57">
        <f t="shared" ref="EX100:EX163" si="138">1+EX99</f>
        <v>66</v>
      </c>
      <c r="EY100" s="301"/>
      <c r="EZ100" s="36" t="str">
        <f t="shared" ref="EZ100:EZ163" si="139">IF(EY100=0,"",IF(EY100="","",IF(EY100&gt;$FC$12,"High",IF(EY100&lt;$FC$13,"Low",""))))</f>
        <v/>
      </c>
      <c r="FA100" s="26"/>
      <c r="FB100" s="26"/>
      <c r="FC100" s="26"/>
      <c r="FD100" s="26"/>
      <c r="FE100" s="26"/>
    </row>
    <row r="101" spans="1:161" ht="14.5">
      <c r="A101" s="26"/>
      <c r="B101" s="57">
        <f t="shared" si="101"/>
        <v>67</v>
      </c>
      <c r="C101" s="460"/>
      <c r="D101" s="36" t="str">
        <f t="shared" si="100"/>
        <v/>
      </c>
      <c r="E101" s="26"/>
      <c r="F101" s="26"/>
      <c r="G101" s="26"/>
      <c r="H101" s="26"/>
      <c r="I101" s="26"/>
      <c r="J101" s="57">
        <f t="shared" si="102"/>
        <v>67</v>
      </c>
      <c r="K101" s="460"/>
      <c r="L101" s="36" t="str">
        <f t="shared" si="103"/>
        <v/>
      </c>
      <c r="M101" s="26"/>
      <c r="N101" s="26"/>
      <c r="O101" s="26"/>
      <c r="P101" s="26"/>
      <c r="Q101" s="26"/>
      <c r="R101" s="57">
        <f t="shared" si="104"/>
        <v>67</v>
      </c>
      <c r="S101" s="460"/>
      <c r="T101" s="36" t="str">
        <f t="shared" si="105"/>
        <v/>
      </c>
      <c r="U101" s="26"/>
      <c r="V101" s="26"/>
      <c r="W101" s="26"/>
      <c r="X101" s="26"/>
      <c r="Y101" s="26"/>
      <c r="Z101" s="57">
        <f t="shared" si="106"/>
        <v>67</v>
      </c>
      <c r="AA101" s="460"/>
      <c r="AB101" s="36" t="str">
        <f t="shared" si="107"/>
        <v/>
      </c>
      <c r="AC101" s="26"/>
      <c r="AD101" s="26"/>
      <c r="AE101" s="26"/>
      <c r="AF101" s="26"/>
      <c r="AG101" s="26"/>
      <c r="AH101" s="57">
        <f t="shared" si="108"/>
        <v>67</v>
      </c>
      <c r="AI101" s="460"/>
      <c r="AJ101" s="36" t="str">
        <f t="shared" si="109"/>
        <v/>
      </c>
      <c r="AK101" s="26"/>
      <c r="AL101" s="26"/>
      <c r="AM101" s="26"/>
      <c r="AN101" s="26"/>
      <c r="AO101" s="26"/>
      <c r="AP101" s="57">
        <f t="shared" si="110"/>
        <v>67</v>
      </c>
      <c r="AQ101" s="460"/>
      <c r="AR101" s="36" t="str">
        <f t="shared" si="111"/>
        <v/>
      </c>
      <c r="AS101" s="26"/>
      <c r="AT101" s="26"/>
      <c r="AU101" s="26"/>
      <c r="AV101" s="26"/>
      <c r="AW101" s="26"/>
      <c r="AX101" s="57">
        <f t="shared" si="112"/>
        <v>67</v>
      </c>
      <c r="AY101" s="460"/>
      <c r="AZ101" s="36" t="str">
        <f t="shared" si="113"/>
        <v/>
      </c>
      <c r="BA101" s="26"/>
      <c r="BB101" s="26"/>
      <c r="BC101" s="26"/>
      <c r="BD101" s="26"/>
      <c r="BE101" s="26"/>
      <c r="BF101" s="57">
        <f t="shared" si="114"/>
        <v>67</v>
      </c>
      <c r="BG101" s="460"/>
      <c r="BH101" s="36" t="str">
        <f t="shared" si="115"/>
        <v/>
      </c>
      <c r="BI101" s="26"/>
      <c r="BJ101" s="26"/>
      <c r="BK101" s="26"/>
      <c r="BL101" s="26"/>
      <c r="BM101" s="26"/>
      <c r="BN101" s="57">
        <f t="shared" si="116"/>
        <v>67</v>
      </c>
      <c r="BO101" s="301"/>
      <c r="BP101" s="36" t="str">
        <f t="shared" si="117"/>
        <v/>
      </c>
      <c r="BQ101" s="26"/>
      <c r="BR101" s="26"/>
      <c r="BS101" s="26"/>
      <c r="BT101" s="26"/>
      <c r="BU101" s="26"/>
      <c r="BV101" s="57">
        <f t="shared" si="118"/>
        <v>67</v>
      </c>
      <c r="BW101" s="301"/>
      <c r="BX101" s="36" t="str">
        <f t="shared" si="119"/>
        <v/>
      </c>
      <c r="BY101" s="26"/>
      <c r="BZ101" s="26"/>
      <c r="CA101" s="26"/>
      <c r="CB101" s="26"/>
      <c r="CC101" s="26"/>
      <c r="CD101" s="57">
        <f t="shared" si="120"/>
        <v>67</v>
      </c>
      <c r="CE101" s="301"/>
      <c r="CF101" s="36" t="str">
        <f t="shared" si="121"/>
        <v/>
      </c>
      <c r="CL101" s="57">
        <f t="shared" si="122"/>
        <v>67</v>
      </c>
      <c r="CM101" s="301"/>
      <c r="CN101" s="36" t="str">
        <f t="shared" si="123"/>
        <v/>
      </c>
      <c r="CT101" s="57">
        <f t="shared" si="124"/>
        <v>67</v>
      </c>
      <c r="CU101" s="301"/>
      <c r="CV101" s="36" t="str">
        <f t="shared" si="125"/>
        <v/>
      </c>
      <c r="DB101" s="57">
        <f t="shared" si="126"/>
        <v>67</v>
      </c>
      <c r="DC101" s="301"/>
      <c r="DD101" s="36" t="str">
        <f t="shared" si="127"/>
        <v/>
      </c>
      <c r="DJ101" s="57">
        <f t="shared" si="128"/>
        <v>67</v>
      </c>
      <c r="DK101" s="301"/>
      <c r="DL101" s="36" t="str">
        <f t="shared" si="129"/>
        <v/>
      </c>
      <c r="DR101" s="57">
        <f t="shared" si="130"/>
        <v>67</v>
      </c>
      <c r="DS101" s="301"/>
      <c r="DT101" s="36" t="str">
        <f t="shared" si="131"/>
        <v/>
      </c>
      <c r="DZ101" s="57">
        <f t="shared" si="132"/>
        <v>67</v>
      </c>
      <c r="EA101" s="301"/>
      <c r="EB101" s="36" t="str">
        <f t="shared" si="133"/>
        <v/>
      </c>
      <c r="EC101" s="26"/>
      <c r="ED101" s="26"/>
      <c r="EE101" s="26"/>
      <c r="EF101" s="26"/>
      <c r="EG101" s="26"/>
      <c r="EH101" s="57">
        <f t="shared" si="134"/>
        <v>67</v>
      </c>
      <c r="EI101" s="301"/>
      <c r="EJ101" s="36" t="str">
        <f t="shared" si="135"/>
        <v/>
      </c>
      <c r="EK101" s="26"/>
      <c r="EL101" s="26"/>
      <c r="EM101" s="26"/>
      <c r="EN101" s="26"/>
      <c r="EO101" s="26"/>
      <c r="EP101" s="57">
        <f t="shared" si="136"/>
        <v>67</v>
      </c>
      <c r="EQ101" s="301"/>
      <c r="ER101" s="36" t="str">
        <f t="shared" si="137"/>
        <v/>
      </c>
      <c r="ES101" s="26"/>
      <c r="ET101" s="26"/>
      <c r="EU101" s="26"/>
      <c r="EV101" s="26"/>
      <c r="EW101" s="26"/>
      <c r="EX101" s="57">
        <f t="shared" si="138"/>
        <v>67</v>
      </c>
      <c r="EY101" s="301"/>
      <c r="EZ101" s="36" t="str">
        <f t="shared" si="139"/>
        <v/>
      </c>
      <c r="FA101" s="26"/>
      <c r="FB101" s="26"/>
      <c r="FC101" s="26"/>
      <c r="FD101" s="26"/>
      <c r="FE101" s="26"/>
    </row>
    <row r="102" spans="1:161" ht="14.5">
      <c r="A102" s="26"/>
      <c r="B102" s="57">
        <f t="shared" si="101"/>
        <v>68</v>
      </c>
      <c r="C102" s="460"/>
      <c r="D102" s="36" t="str">
        <f t="shared" si="100"/>
        <v/>
      </c>
      <c r="E102" s="26"/>
      <c r="F102" s="26"/>
      <c r="G102" s="26"/>
      <c r="H102" s="26"/>
      <c r="I102" s="26"/>
      <c r="J102" s="57">
        <f t="shared" si="102"/>
        <v>68</v>
      </c>
      <c r="K102" s="460"/>
      <c r="L102" s="36" t="str">
        <f t="shared" si="103"/>
        <v/>
      </c>
      <c r="M102" s="26"/>
      <c r="N102" s="26"/>
      <c r="O102" s="26"/>
      <c r="P102" s="26"/>
      <c r="Q102" s="26"/>
      <c r="R102" s="57">
        <f t="shared" si="104"/>
        <v>68</v>
      </c>
      <c r="S102" s="460"/>
      <c r="T102" s="36" t="str">
        <f t="shared" si="105"/>
        <v/>
      </c>
      <c r="U102" s="26"/>
      <c r="V102" s="26"/>
      <c r="W102" s="26"/>
      <c r="X102" s="26"/>
      <c r="Y102" s="26"/>
      <c r="Z102" s="57">
        <f t="shared" si="106"/>
        <v>68</v>
      </c>
      <c r="AA102" s="460"/>
      <c r="AB102" s="36" t="str">
        <f t="shared" si="107"/>
        <v/>
      </c>
      <c r="AC102" s="26"/>
      <c r="AD102" s="26"/>
      <c r="AE102" s="26"/>
      <c r="AF102" s="26"/>
      <c r="AG102" s="26"/>
      <c r="AH102" s="57">
        <f t="shared" si="108"/>
        <v>68</v>
      </c>
      <c r="AI102" s="460"/>
      <c r="AJ102" s="36" t="str">
        <f t="shared" si="109"/>
        <v/>
      </c>
      <c r="AK102" s="26"/>
      <c r="AL102" s="26"/>
      <c r="AM102" s="26"/>
      <c r="AN102" s="26"/>
      <c r="AO102" s="26"/>
      <c r="AP102" s="57">
        <f t="shared" si="110"/>
        <v>68</v>
      </c>
      <c r="AQ102" s="460"/>
      <c r="AR102" s="36" t="str">
        <f t="shared" si="111"/>
        <v/>
      </c>
      <c r="AS102" s="26"/>
      <c r="AT102" s="26"/>
      <c r="AU102" s="26"/>
      <c r="AV102" s="26"/>
      <c r="AW102" s="26"/>
      <c r="AX102" s="57">
        <f t="shared" si="112"/>
        <v>68</v>
      </c>
      <c r="AY102" s="460"/>
      <c r="AZ102" s="36" t="str">
        <f t="shared" si="113"/>
        <v/>
      </c>
      <c r="BA102" s="26"/>
      <c r="BB102" s="26"/>
      <c r="BC102" s="26"/>
      <c r="BD102" s="26"/>
      <c r="BE102" s="26"/>
      <c r="BF102" s="57">
        <f t="shared" si="114"/>
        <v>68</v>
      </c>
      <c r="BG102" s="460"/>
      <c r="BH102" s="36" t="str">
        <f t="shared" si="115"/>
        <v/>
      </c>
      <c r="BI102" s="26"/>
      <c r="BJ102" s="26"/>
      <c r="BK102" s="26"/>
      <c r="BL102" s="26"/>
      <c r="BM102" s="26"/>
      <c r="BN102" s="57">
        <f t="shared" si="116"/>
        <v>68</v>
      </c>
      <c r="BO102" s="301"/>
      <c r="BP102" s="36" t="str">
        <f t="shared" si="117"/>
        <v/>
      </c>
      <c r="BQ102" s="26"/>
      <c r="BR102" s="26"/>
      <c r="BS102" s="26"/>
      <c r="BT102" s="26"/>
      <c r="BU102" s="26"/>
      <c r="BV102" s="57">
        <f t="shared" si="118"/>
        <v>68</v>
      </c>
      <c r="BW102" s="301"/>
      <c r="BX102" s="36" t="str">
        <f t="shared" si="119"/>
        <v/>
      </c>
      <c r="BY102" s="26"/>
      <c r="BZ102" s="26"/>
      <c r="CA102" s="26"/>
      <c r="CB102" s="26"/>
      <c r="CC102" s="26"/>
      <c r="CD102" s="57">
        <f t="shared" si="120"/>
        <v>68</v>
      </c>
      <c r="CE102" s="301"/>
      <c r="CF102" s="36" t="str">
        <f t="shared" si="121"/>
        <v/>
      </c>
      <c r="CL102" s="57">
        <f t="shared" si="122"/>
        <v>68</v>
      </c>
      <c r="CM102" s="301"/>
      <c r="CN102" s="36" t="str">
        <f t="shared" si="123"/>
        <v/>
      </c>
      <c r="CT102" s="57">
        <f t="shared" si="124"/>
        <v>68</v>
      </c>
      <c r="CU102" s="301"/>
      <c r="CV102" s="36" t="str">
        <f t="shared" si="125"/>
        <v/>
      </c>
      <c r="DB102" s="57">
        <f t="shared" si="126"/>
        <v>68</v>
      </c>
      <c r="DC102" s="301"/>
      <c r="DD102" s="36" t="str">
        <f t="shared" si="127"/>
        <v/>
      </c>
      <c r="DJ102" s="57">
        <f t="shared" si="128"/>
        <v>68</v>
      </c>
      <c r="DK102" s="301"/>
      <c r="DL102" s="36" t="str">
        <f t="shared" si="129"/>
        <v/>
      </c>
      <c r="DR102" s="57">
        <f t="shared" si="130"/>
        <v>68</v>
      </c>
      <c r="DS102" s="301"/>
      <c r="DT102" s="36" t="str">
        <f t="shared" si="131"/>
        <v/>
      </c>
      <c r="DZ102" s="57">
        <f t="shared" si="132"/>
        <v>68</v>
      </c>
      <c r="EA102" s="301"/>
      <c r="EB102" s="36" t="str">
        <f t="shared" si="133"/>
        <v/>
      </c>
      <c r="EC102" s="26"/>
      <c r="ED102" s="26"/>
      <c r="EE102" s="26"/>
      <c r="EF102" s="26"/>
      <c r="EG102" s="26"/>
      <c r="EH102" s="57">
        <f t="shared" si="134"/>
        <v>68</v>
      </c>
      <c r="EI102" s="301"/>
      <c r="EJ102" s="36" t="str">
        <f t="shared" si="135"/>
        <v/>
      </c>
      <c r="EK102" s="26"/>
      <c r="EL102" s="26"/>
      <c r="EM102" s="26"/>
      <c r="EN102" s="26"/>
      <c r="EO102" s="26"/>
      <c r="EP102" s="57">
        <f t="shared" si="136"/>
        <v>68</v>
      </c>
      <c r="EQ102" s="301"/>
      <c r="ER102" s="36" t="str">
        <f t="shared" si="137"/>
        <v/>
      </c>
      <c r="ES102" s="26"/>
      <c r="ET102" s="26"/>
      <c r="EU102" s="26"/>
      <c r="EV102" s="26"/>
      <c r="EW102" s="26"/>
      <c r="EX102" s="57">
        <f t="shared" si="138"/>
        <v>68</v>
      </c>
      <c r="EY102" s="301"/>
      <c r="EZ102" s="36" t="str">
        <f t="shared" si="139"/>
        <v/>
      </c>
      <c r="FA102" s="26"/>
      <c r="FB102" s="26"/>
      <c r="FC102" s="26"/>
      <c r="FD102" s="26"/>
      <c r="FE102" s="26"/>
    </row>
    <row r="103" spans="1:161" ht="14.5">
      <c r="A103" s="26"/>
      <c r="B103" s="57">
        <f t="shared" si="101"/>
        <v>69</v>
      </c>
      <c r="C103" s="460"/>
      <c r="D103" s="36" t="str">
        <f t="shared" si="100"/>
        <v/>
      </c>
      <c r="E103" s="26"/>
      <c r="F103" s="26"/>
      <c r="G103" s="26"/>
      <c r="H103" s="26"/>
      <c r="I103" s="26"/>
      <c r="J103" s="57">
        <f t="shared" si="102"/>
        <v>69</v>
      </c>
      <c r="K103" s="460"/>
      <c r="L103" s="36" t="str">
        <f t="shared" si="103"/>
        <v/>
      </c>
      <c r="M103" s="26"/>
      <c r="N103" s="26"/>
      <c r="O103" s="26"/>
      <c r="P103" s="26"/>
      <c r="Q103" s="26"/>
      <c r="R103" s="57">
        <f t="shared" si="104"/>
        <v>69</v>
      </c>
      <c r="S103" s="460"/>
      <c r="T103" s="36" t="str">
        <f t="shared" si="105"/>
        <v/>
      </c>
      <c r="U103" s="26"/>
      <c r="V103" s="26"/>
      <c r="W103" s="26"/>
      <c r="X103" s="26"/>
      <c r="Y103" s="26"/>
      <c r="Z103" s="57">
        <f t="shared" si="106"/>
        <v>69</v>
      </c>
      <c r="AA103" s="460"/>
      <c r="AB103" s="36" t="str">
        <f t="shared" si="107"/>
        <v/>
      </c>
      <c r="AC103" s="26"/>
      <c r="AD103" s="26"/>
      <c r="AE103" s="26"/>
      <c r="AF103" s="26"/>
      <c r="AG103" s="26"/>
      <c r="AH103" s="57">
        <f t="shared" si="108"/>
        <v>69</v>
      </c>
      <c r="AI103" s="460"/>
      <c r="AJ103" s="36" t="str">
        <f t="shared" si="109"/>
        <v/>
      </c>
      <c r="AK103" s="26"/>
      <c r="AL103" s="26"/>
      <c r="AM103" s="26"/>
      <c r="AN103" s="26"/>
      <c r="AO103" s="26"/>
      <c r="AP103" s="57">
        <f t="shared" si="110"/>
        <v>69</v>
      </c>
      <c r="AQ103" s="460"/>
      <c r="AR103" s="36" t="str">
        <f t="shared" si="111"/>
        <v/>
      </c>
      <c r="AS103" s="26"/>
      <c r="AT103" s="26"/>
      <c r="AU103" s="26"/>
      <c r="AV103" s="26"/>
      <c r="AW103" s="26"/>
      <c r="AX103" s="57">
        <f t="shared" si="112"/>
        <v>69</v>
      </c>
      <c r="AY103" s="460"/>
      <c r="AZ103" s="36" t="str">
        <f t="shared" si="113"/>
        <v/>
      </c>
      <c r="BA103" s="26"/>
      <c r="BB103" s="26"/>
      <c r="BC103" s="26"/>
      <c r="BD103" s="26"/>
      <c r="BE103" s="26"/>
      <c r="BF103" s="57">
        <f t="shared" si="114"/>
        <v>69</v>
      </c>
      <c r="BG103" s="460"/>
      <c r="BH103" s="36" t="str">
        <f t="shared" si="115"/>
        <v/>
      </c>
      <c r="BI103" s="26"/>
      <c r="BJ103" s="26"/>
      <c r="BK103" s="26"/>
      <c r="BL103" s="26"/>
      <c r="BM103" s="26"/>
      <c r="BN103" s="57">
        <f t="shared" si="116"/>
        <v>69</v>
      </c>
      <c r="BO103" s="301"/>
      <c r="BP103" s="36" t="str">
        <f t="shared" si="117"/>
        <v/>
      </c>
      <c r="BQ103" s="26"/>
      <c r="BR103" s="26"/>
      <c r="BS103" s="26"/>
      <c r="BT103" s="26"/>
      <c r="BU103" s="26"/>
      <c r="BV103" s="57">
        <f t="shared" si="118"/>
        <v>69</v>
      </c>
      <c r="BW103" s="301"/>
      <c r="BX103" s="36" t="str">
        <f t="shared" si="119"/>
        <v/>
      </c>
      <c r="BY103" s="26"/>
      <c r="BZ103" s="26"/>
      <c r="CA103" s="26"/>
      <c r="CB103" s="26"/>
      <c r="CC103" s="26"/>
      <c r="CD103" s="57">
        <f t="shared" si="120"/>
        <v>69</v>
      </c>
      <c r="CE103" s="301"/>
      <c r="CF103" s="36" t="str">
        <f t="shared" si="121"/>
        <v/>
      </c>
      <c r="CL103" s="57">
        <f t="shared" si="122"/>
        <v>69</v>
      </c>
      <c r="CM103" s="301"/>
      <c r="CN103" s="36" t="str">
        <f t="shared" si="123"/>
        <v/>
      </c>
      <c r="CT103" s="57">
        <f t="shared" si="124"/>
        <v>69</v>
      </c>
      <c r="CU103" s="301"/>
      <c r="CV103" s="36" t="str">
        <f t="shared" si="125"/>
        <v/>
      </c>
      <c r="DB103" s="57">
        <f t="shared" si="126"/>
        <v>69</v>
      </c>
      <c r="DC103" s="301"/>
      <c r="DD103" s="36" t="str">
        <f t="shared" si="127"/>
        <v/>
      </c>
      <c r="DJ103" s="57">
        <f t="shared" si="128"/>
        <v>69</v>
      </c>
      <c r="DK103" s="301"/>
      <c r="DL103" s="36" t="str">
        <f t="shared" si="129"/>
        <v/>
      </c>
      <c r="DR103" s="57">
        <f t="shared" si="130"/>
        <v>69</v>
      </c>
      <c r="DS103" s="301"/>
      <c r="DT103" s="36" t="str">
        <f t="shared" si="131"/>
        <v/>
      </c>
      <c r="DZ103" s="57">
        <f t="shared" si="132"/>
        <v>69</v>
      </c>
      <c r="EA103" s="301"/>
      <c r="EB103" s="36" t="str">
        <f t="shared" si="133"/>
        <v/>
      </c>
      <c r="EC103" s="26"/>
      <c r="ED103" s="26"/>
      <c r="EE103" s="26"/>
      <c r="EF103" s="26"/>
      <c r="EG103" s="26"/>
      <c r="EH103" s="57">
        <f t="shared" si="134"/>
        <v>69</v>
      </c>
      <c r="EI103" s="301"/>
      <c r="EJ103" s="36" t="str">
        <f t="shared" si="135"/>
        <v/>
      </c>
      <c r="EK103" s="26"/>
      <c r="EL103" s="26"/>
      <c r="EM103" s="26"/>
      <c r="EN103" s="26"/>
      <c r="EO103" s="26"/>
      <c r="EP103" s="57">
        <f t="shared" si="136"/>
        <v>69</v>
      </c>
      <c r="EQ103" s="301"/>
      <c r="ER103" s="36" t="str">
        <f t="shared" si="137"/>
        <v/>
      </c>
      <c r="ES103" s="26"/>
      <c r="ET103" s="26"/>
      <c r="EU103" s="26"/>
      <c r="EV103" s="26"/>
      <c r="EW103" s="26"/>
      <c r="EX103" s="57">
        <f t="shared" si="138"/>
        <v>69</v>
      </c>
      <c r="EY103" s="301"/>
      <c r="EZ103" s="36" t="str">
        <f t="shared" si="139"/>
        <v/>
      </c>
      <c r="FA103" s="26"/>
      <c r="FB103" s="26"/>
      <c r="FC103" s="26"/>
      <c r="FD103" s="26"/>
      <c r="FE103" s="26"/>
    </row>
    <row r="104" spans="1:161" ht="14.5">
      <c r="A104" s="26"/>
      <c r="B104" s="57">
        <f t="shared" si="101"/>
        <v>70</v>
      </c>
      <c r="C104" s="460"/>
      <c r="D104" s="36" t="str">
        <f t="shared" si="100"/>
        <v/>
      </c>
      <c r="E104" s="26"/>
      <c r="F104" s="26"/>
      <c r="G104" s="26"/>
      <c r="H104" s="26"/>
      <c r="I104" s="26"/>
      <c r="J104" s="57">
        <f t="shared" si="102"/>
        <v>70</v>
      </c>
      <c r="K104" s="460"/>
      <c r="L104" s="36" t="str">
        <f t="shared" si="103"/>
        <v/>
      </c>
      <c r="M104" s="26"/>
      <c r="N104" s="26"/>
      <c r="O104" s="26"/>
      <c r="P104" s="26"/>
      <c r="Q104" s="26"/>
      <c r="R104" s="57">
        <f t="shared" si="104"/>
        <v>70</v>
      </c>
      <c r="S104" s="460"/>
      <c r="T104" s="36" t="str">
        <f t="shared" si="105"/>
        <v/>
      </c>
      <c r="U104" s="26"/>
      <c r="V104" s="26"/>
      <c r="W104" s="26"/>
      <c r="X104" s="26"/>
      <c r="Y104" s="26"/>
      <c r="Z104" s="57">
        <f t="shared" si="106"/>
        <v>70</v>
      </c>
      <c r="AA104" s="460"/>
      <c r="AB104" s="36" t="str">
        <f t="shared" si="107"/>
        <v/>
      </c>
      <c r="AC104" s="26"/>
      <c r="AD104" s="26"/>
      <c r="AE104" s="26"/>
      <c r="AF104" s="26"/>
      <c r="AG104" s="26"/>
      <c r="AH104" s="57">
        <f t="shared" si="108"/>
        <v>70</v>
      </c>
      <c r="AI104" s="460"/>
      <c r="AJ104" s="36" t="str">
        <f t="shared" si="109"/>
        <v/>
      </c>
      <c r="AK104" s="26"/>
      <c r="AL104" s="26"/>
      <c r="AM104" s="26"/>
      <c r="AN104" s="26"/>
      <c r="AO104" s="26"/>
      <c r="AP104" s="57">
        <f t="shared" si="110"/>
        <v>70</v>
      </c>
      <c r="AQ104" s="460"/>
      <c r="AR104" s="36" t="str">
        <f t="shared" si="111"/>
        <v/>
      </c>
      <c r="AS104" s="26"/>
      <c r="AT104" s="26"/>
      <c r="AU104" s="26"/>
      <c r="AV104" s="26"/>
      <c r="AW104" s="26"/>
      <c r="AX104" s="57">
        <f t="shared" si="112"/>
        <v>70</v>
      </c>
      <c r="AY104" s="460"/>
      <c r="AZ104" s="36" t="str">
        <f t="shared" si="113"/>
        <v/>
      </c>
      <c r="BA104" s="26"/>
      <c r="BB104" s="26"/>
      <c r="BC104" s="26"/>
      <c r="BD104" s="26"/>
      <c r="BE104" s="26"/>
      <c r="BF104" s="57">
        <f t="shared" si="114"/>
        <v>70</v>
      </c>
      <c r="BG104" s="460"/>
      <c r="BH104" s="36" t="str">
        <f t="shared" si="115"/>
        <v/>
      </c>
      <c r="BI104" s="26"/>
      <c r="BJ104" s="26"/>
      <c r="BK104" s="26"/>
      <c r="BL104" s="26"/>
      <c r="BM104" s="26"/>
      <c r="BN104" s="57">
        <f t="shared" si="116"/>
        <v>70</v>
      </c>
      <c r="BO104" s="301"/>
      <c r="BP104" s="36" t="str">
        <f t="shared" si="117"/>
        <v/>
      </c>
      <c r="BQ104" s="26"/>
      <c r="BR104" s="26"/>
      <c r="BS104" s="26"/>
      <c r="BT104" s="26"/>
      <c r="BU104" s="26"/>
      <c r="BV104" s="57">
        <f t="shared" si="118"/>
        <v>70</v>
      </c>
      <c r="BW104" s="301"/>
      <c r="BX104" s="36" t="str">
        <f t="shared" si="119"/>
        <v/>
      </c>
      <c r="BY104" s="26"/>
      <c r="BZ104" s="26"/>
      <c r="CA104" s="26"/>
      <c r="CB104" s="26"/>
      <c r="CC104" s="26"/>
      <c r="CD104" s="57">
        <f t="shared" si="120"/>
        <v>70</v>
      </c>
      <c r="CE104" s="301"/>
      <c r="CF104" s="36" t="str">
        <f t="shared" si="121"/>
        <v/>
      </c>
      <c r="CL104" s="57">
        <f t="shared" si="122"/>
        <v>70</v>
      </c>
      <c r="CM104" s="301"/>
      <c r="CN104" s="36" t="str">
        <f t="shared" si="123"/>
        <v/>
      </c>
      <c r="CT104" s="57">
        <f t="shared" si="124"/>
        <v>70</v>
      </c>
      <c r="CU104" s="301"/>
      <c r="CV104" s="36" t="str">
        <f t="shared" si="125"/>
        <v/>
      </c>
      <c r="DB104" s="57">
        <f t="shared" si="126"/>
        <v>70</v>
      </c>
      <c r="DC104" s="301"/>
      <c r="DD104" s="36" t="str">
        <f t="shared" si="127"/>
        <v/>
      </c>
      <c r="DJ104" s="57">
        <f t="shared" si="128"/>
        <v>70</v>
      </c>
      <c r="DK104" s="301"/>
      <c r="DL104" s="36" t="str">
        <f t="shared" si="129"/>
        <v/>
      </c>
      <c r="DR104" s="57">
        <f t="shared" si="130"/>
        <v>70</v>
      </c>
      <c r="DS104" s="301"/>
      <c r="DT104" s="36" t="str">
        <f t="shared" si="131"/>
        <v/>
      </c>
      <c r="DZ104" s="57">
        <f t="shared" si="132"/>
        <v>70</v>
      </c>
      <c r="EA104" s="301"/>
      <c r="EB104" s="36" t="str">
        <f t="shared" si="133"/>
        <v/>
      </c>
      <c r="EC104" s="26"/>
      <c r="ED104" s="26"/>
      <c r="EE104" s="26"/>
      <c r="EF104" s="26"/>
      <c r="EG104" s="26"/>
      <c r="EH104" s="57">
        <f t="shared" si="134"/>
        <v>70</v>
      </c>
      <c r="EI104" s="301"/>
      <c r="EJ104" s="36" t="str">
        <f t="shared" si="135"/>
        <v/>
      </c>
      <c r="EK104" s="26"/>
      <c r="EL104" s="26"/>
      <c r="EM104" s="26"/>
      <c r="EN104" s="26"/>
      <c r="EO104" s="26"/>
      <c r="EP104" s="57">
        <f t="shared" si="136"/>
        <v>70</v>
      </c>
      <c r="EQ104" s="301"/>
      <c r="ER104" s="36" t="str">
        <f t="shared" si="137"/>
        <v/>
      </c>
      <c r="ES104" s="26"/>
      <c r="ET104" s="26"/>
      <c r="EU104" s="26"/>
      <c r="EV104" s="26"/>
      <c r="EW104" s="26"/>
      <c r="EX104" s="57">
        <f t="shared" si="138"/>
        <v>70</v>
      </c>
      <c r="EY104" s="301"/>
      <c r="EZ104" s="36" t="str">
        <f t="shared" si="139"/>
        <v/>
      </c>
      <c r="FA104" s="26"/>
      <c r="FB104" s="26"/>
      <c r="FC104" s="26"/>
      <c r="FD104" s="26"/>
      <c r="FE104" s="26"/>
    </row>
    <row r="105" spans="1:161" ht="14.5">
      <c r="A105" s="26"/>
      <c r="B105" s="57">
        <f t="shared" si="101"/>
        <v>71</v>
      </c>
      <c r="C105" s="460"/>
      <c r="D105" s="36" t="str">
        <f t="shared" si="100"/>
        <v/>
      </c>
      <c r="E105" s="26"/>
      <c r="F105" s="26"/>
      <c r="G105" s="26"/>
      <c r="H105" s="26"/>
      <c r="I105" s="26"/>
      <c r="J105" s="57">
        <f t="shared" si="102"/>
        <v>71</v>
      </c>
      <c r="K105" s="460"/>
      <c r="L105" s="36" t="str">
        <f t="shared" si="103"/>
        <v/>
      </c>
      <c r="M105" s="26"/>
      <c r="N105" s="26"/>
      <c r="O105" s="26"/>
      <c r="P105" s="26"/>
      <c r="Q105" s="26"/>
      <c r="R105" s="57">
        <f t="shared" si="104"/>
        <v>71</v>
      </c>
      <c r="S105" s="460"/>
      <c r="T105" s="36" t="str">
        <f t="shared" si="105"/>
        <v/>
      </c>
      <c r="U105" s="26"/>
      <c r="V105" s="26"/>
      <c r="W105" s="26"/>
      <c r="X105" s="26"/>
      <c r="Y105" s="26"/>
      <c r="Z105" s="57">
        <f t="shared" si="106"/>
        <v>71</v>
      </c>
      <c r="AA105" s="460"/>
      <c r="AB105" s="36" t="str">
        <f t="shared" si="107"/>
        <v/>
      </c>
      <c r="AC105" s="26"/>
      <c r="AD105" s="26"/>
      <c r="AE105" s="26"/>
      <c r="AF105" s="26"/>
      <c r="AG105" s="26"/>
      <c r="AH105" s="57">
        <f t="shared" si="108"/>
        <v>71</v>
      </c>
      <c r="AI105" s="460"/>
      <c r="AJ105" s="36" t="str">
        <f t="shared" si="109"/>
        <v/>
      </c>
      <c r="AK105" s="26"/>
      <c r="AL105" s="26"/>
      <c r="AM105" s="26"/>
      <c r="AN105" s="26"/>
      <c r="AO105" s="26"/>
      <c r="AP105" s="57">
        <f t="shared" si="110"/>
        <v>71</v>
      </c>
      <c r="AQ105" s="460"/>
      <c r="AR105" s="36" t="str">
        <f t="shared" si="111"/>
        <v/>
      </c>
      <c r="AS105" s="26"/>
      <c r="AT105" s="26"/>
      <c r="AU105" s="26"/>
      <c r="AV105" s="26"/>
      <c r="AW105" s="26"/>
      <c r="AX105" s="57">
        <f t="shared" si="112"/>
        <v>71</v>
      </c>
      <c r="AY105" s="460"/>
      <c r="AZ105" s="36" t="str">
        <f t="shared" si="113"/>
        <v/>
      </c>
      <c r="BA105" s="26"/>
      <c r="BB105" s="26"/>
      <c r="BC105" s="26"/>
      <c r="BD105" s="26"/>
      <c r="BE105" s="26"/>
      <c r="BF105" s="57">
        <f t="shared" si="114"/>
        <v>71</v>
      </c>
      <c r="BG105" s="460"/>
      <c r="BH105" s="36" t="str">
        <f t="shared" si="115"/>
        <v/>
      </c>
      <c r="BI105" s="26"/>
      <c r="BJ105" s="26"/>
      <c r="BK105" s="26"/>
      <c r="BL105" s="26"/>
      <c r="BM105" s="26"/>
      <c r="BN105" s="57">
        <f t="shared" si="116"/>
        <v>71</v>
      </c>
      <c r="BO105" s="301"/>
      <c r="BP105" s="36" t="str">
        <f t="shared" si="117"/>
        <v/>
      </c>
      <c r="BQ105" s="26"/>
      <c r="BR105" s="26"/>
      <c r="BS105" s="26"/>
      <c r="BT105" s="26"/>
      <c r="BU105" s="26"/>
      <c r="BV105" s="57">
        <f t="shared" si="118"/>
        <v>71</v>
      </c>
      <c r="BW105" s="301"/>
      <c r="BX105" s="36" t="str">
        <f t="shared" si="119"/>
        <v/>
      </c>
      <c r="BY105" s="26"/>
      <c r="BZ105" s="26"/>
      <c r="CA105" s="26"/>
      <c r="CB105" s="26"/>
      <c r="CC105" s="26"/>
      <c r="CD105" s="57">
        <f t="shared" si="120"/>
        <v>71</v>
      </c>
      <c r="CE105" s="301"/>
      <c r="CF105" s="36" t="str">
        <f t="shared" si="121"/>
        <v/>
      </c>
      <c r="CL105" s="57">
        <f t="shared" si="122"/>
        <v>71</v>
      </c>
      <c r="CM105" s="301"/>
      <c r="CN105" s="36" t="str">
        <f t="shared" si="123"/>
        <v/>
      </c>
      <c r="CT105" s="57">
        <f t="shared" si="124"/>
        <v>71</v>
      </c>
      <c r="CU105" s="301"/>
      <c r="CV105" s="36" t="str">
        <f t="shared" si="125"/>
        <v/>
      </c>
      <c r="DB105" s="57">
        <f t="shared" si="126"/>
        <v>71</v>
      </c>
      <c r="DC105" s="301"/>
      <c r="DD105" s="36" t="str">
        <f t="shared" si="127"/>
        <v/>
      </c>
      <c r="DJ105" s="57">
        <f t="shared" si="128"/>
        <v>71</v>
      </c>
      <c r="DK105" s="301"/>
      <c r="DL105" s="36" t="str">
        <f t="shared" si="129"/>
        <v/>
      </c>
      <c r="DR105" s="57">
        <f t="shared" si="130"/>
        <v>71</v>
      </c>
      <c r="DS105" s="301"/>
      <c r="DT105" s="36" t="str">
        <f t="shared" si="131"/>
        <v/>
      </c>
      <c r="DZ105" s="57">
        <f t="shared" si="132"/>
        <v>71</v>
      </c>
      <c r="EA105" s="301"/>
      <c r="EB105" s="36" t="str">
        <f t="shared" si="133"/>
        <v/>
      </c>
      <c r="EC105" s="26"/>
      <c r="ED105" s="26"/>
      <c r="EE105" s="26"/>
      <c r="EF105" s="26"/>
      <c r="EG105" s="26"/>
      <c r="EH105" s="57">
        <f t="shared" si="134"/>
        <v>71</v>
      </c>
      <c r="EI105" s="301"/>
      <c r="EJ105" s="36" t="str">
        <f t="shared" si="135"/>
        <v/>
      </c>
      <c r="EK105" s="26"/>
      <c r="EL105" s="26"/>
      <c r="EM105" s="26"/>
      <c r="EN105" s="26"/>
      <c r="EO105" s="26"/>
      <c r="EP105" s="57">
        <f t="shared" si="136"/>
        <v>71</v>
      </c>
      <c r="EQ105" s="301"/>
      <c r="ER105" s="36" t="str">
        <f t="shared" si="137"/>
        <v/>
      </c>
      <c r="ES105" s="26"/>
      <c r="ET105" s="26"/>
      <c r="EU105" s="26"/>
      <c r="EV105" s="26"/>
      <c r="EW105" s="26"/>
      <c r="EX105" s="57">
        <f t="shared" si="138"/>
        <v>71</v>
      </c>
      <c r="EY105" s="301"/>
      <c r="EZ105" s="36" t="str">
        <f t="shared" si="139"/>
        <v/>
      </c>
      <c r="FA105" s="26"/>
      <c r="FB105" s="26"/>
      <c r="FC105" s="26"/>
      <c r="FD105" s="26"/>
      <c r="FE105" s="26"/>
    </row>
    <row r="106" spans="1:161" ht="14.5">
      <c r="A106" s="26"/>
      <c r="B106" s="57">
        <f t="shared" si="101"/>
        <v>72</v>
      </c>
      <c r="C106" s="460"/>
      <c r="D106" s="36" t="str">
        <f t="shared" si="100"/>
        <v/>
      </c>
      <c r="E106" s="26"/>
      <c r="F106" s="26"/>
      <c r="G106" s="26"/>
      <c r="H106" s="26"/>
      <c r="I106" s="26"/>
      <c r="J106" s="57">
        <f t="shared" si="102"/>
        <v>72</v>
      </c>
      <c r="K106" s="460"/>
      <c r="L106" s="36" t="str">
        <f t="shared" si="103"/>
        <v/>
      </c>
      <c r="M106" s="26"/>
      <c r="N106" s="26"/>
      <c r="O106" s="26"/>
      <c r="P106" s="26"/>
      <c r="Q106" s="26"/>
      <c r="R106" s="57">
        <f t="shared" si="104"/>
        <v>72</v>
      </c>
      <c r="S106" s="460"/>
      <c r="T106" s="36" t="str">
        <f t="shared" si="105"/>
        <v/>
      </c>
      <c r="U106" s="26"/>
      <c r="V106" s="26"/>
      <c r="W106" s="26"/>
      <c r="X106" s="26"/>
      <c r="Y106" s="26"/>
      <c r="Z106" s="57">
        <f t="shared" si="106"/>
        <v>72</v>
      </c>
      <c r="AA106" s="460"/>
      <c r="AB106" s="36" t="str">
        <f t="shared" si="107"/>
        <v/>
      </c>
      <c r="AC106" s="26"/>
      <c r="AD106" s="26"/>
      <c r="AE106" s="26"/>
      <c r="AF106" s="26"/>
      <c r="AG106" s="26"/>
      <c r="AH106" s="57">
        <f t="shared" si="108"/>
        <v>72</v>
      </c>
      <c r="AI106" s="460"/>
      <c r="AJ106" s="36" t="str">
        <f t="shared" si="109"/>
        <v/>
      </c>
      <c r="AK106" s="26"/>
      <c r="AL106" s="26"/>
      <c r="AM106" s="26"/>
      <c r="AN106" s="26"/>
      <c r="AO106" s="26"/>
      <c r="AP106" s="57">
        <f t="shared" si="110"/>
        <v>72</v>
      </c>
      <c r="AQ106" s="460"/>
      <c r="AR106" s="36" t="str">
        <f t="shared" si="111"/>
        <v/>
      </c>
      <c r="AS106" s="26"/>
      <c r="AT106" s="26"/>
      <c r="AU106" s="26"/>
      <c r="AV106" s="26"/>
      <c r="AW106" s="26"/>
      <c r="AX106" s="57">
        <f t="shared" si="112"/>
        <v>72</v>
      </c>
      <c r="AY106" s="460"/>
      <c r="AZ106" s="36" t="str">
        <f t="shared" si="113"/>
        <v/>
      </c>
      <c r="BA106" s="26"/>
      <c r="BB106" s="26"/>
      <c r="BC106" s="26"/>
      <c r="BD106" s="26"/>
      <c r="BE106" s="26"/>
      <c r="BF106" s="57">
        <f t="shared" si="114"/>
        <v>72</v>
      </c>
      <c r="BG106" s="460"/>
      <c r="BH106" s="36" t="str">
        <f t="shared" si="115"/>
        <v/>
      </c>
      <c r="BI106" s="26"/>
      <c r="BJ106" s="26"/>
      <c r="BK106" s="26"/>
      <c r="BL106" s="26"/>
      <c r="BM106" s="26"/>
      <c r="BN106" s="57">
        <f t="shared" si="116"/>
        <v>72</v>
      </c>
      <c r="BO106" s="301"/>
      <c r="BP106" s="36" t="str">
        <f t="shared" si="117"/>
        <v/>
      </c>
      <c r="BQ106" s="26"/>
      <c r="BR106" s="26"/>
      <c r="BS106" s="26"/>
      <c r="BT106" s="26"/>
      <c r="BU106" s="26"/>
      <c r="BV106" s="57">
        <f t="shared" si="118"/>
        <v>72</v>
      </c>
      <c r="BW106" s="301"/>
      <c r="BX106" s="36" t="str">
        <f t="shared" si="119"/>
        <v/>
      </c>
      <c r="BY106" s="26"/>
      <c r="BZ106" s="26"/>
      <c r="CA106" s="26"/>
      <c r="CB106" s="26"/>
      <c r="CC106" s="26"/>
      <c r="CD106" s="57">
        <f t="shared" si="120"/>
        <v>72</v>
      </c>
      <c r="CE106" s="301"/>
      <c r="CF106" s="36" t="str">
        <f t="shared" si="121"/>
        <v/>
      </c>
      <c r="CL106" s="57">
        <f t="shared" si="122"/>
        <v>72</v>
      </c>
      <c r="CM106" s="301"/>
      <c r="CN106" s="36" t="str">
        <f t="shared" si="123"/>
        <v/>
      </c>
      <c r="CT106" s="57">
        <f t="shared" si="124"/>
        <v>72</v>
      </c>
      <c r="CU106" s="301"/>
      <c r="CV106" s="36" t="str">
        <f t="shared" si="125"/>
        <v/>
      </c>
      <c r="DB106" s="57">
        <f t="shared" si="126"/>
        <v>72</v>
      </c>
      <c r="DC106" s="301"/>
      <c r="DD106" s="36" t="str">
        <f t="shared" si="127"/>
        <v/>
      </c>
      <c r="DJ106" s="57">
        <f t="shared" si="128"/>
        <v>72</v>
      </c>
      <c r="DK106" s="301"/>
      <c r="DL106" s="36" t="str">
        <f t="shared" si="129"/>
        <v/>
      </c>
      <c r="DR106" s="57">
        <f t="shared" si="130"/>
        <v>72</v>
      </c>
      <c r="DS106" s="301"/>
      <c r="DT106" s="36" t="str">
        <f t="shared" si="131"/>
        <v/>
      </c>
      <c r="DZ106" s="57">
        <f t="shared" si="132"/>
        <v>72</v>
      </c>
      <c r="EA106" s="301"/>
      <c r="EB106" s="36" t="str">
        <f t="shared" si="133"/>
        <v/>
      </c>
      <c r="EC106" s="26"/>
      <c r="ED106" s="26"/>
      <c r="EE106" s="26"/>
      <c r="EF106" s="26"/>
      <c r="EG106" s="26"/>
      <c r="EH106" s="57">
        <f t="shared" si="134"/>
        <v>72</v>
      </c>
      <c r="EI106" s="301"/>
      <c r="EJ106" s="36" t="str">
        <f t="shared" si="135"/>
        <v/>
      </c>
      <c r="EK106" s="26"/>
      <c r="EL106" s="26"/>
      <c r="EM106" s="26"/>
      <c r="EN106" s="26"/>
      <c r="EO106" s="26"/>
      <c r="EP106" s="57">
        <f t="shared" si="136"/>
        <v>72</v>
      </c>
      <c r="EQ106" s="301"/>
      <c r="ER106" s="36" t="str">
        <f t="shared" si="137"/>
        <v/>
      </c>
      <c r="ES106" s="26"/>
      <c r="ET106" s="26"/>
      <c r="EU106" s="26"/>
      <c r="EV106" s="26"/>
      <c r="EW106" s="26"/>
      <c r="EX106" s="57">
        <f t="shared" si="138"/>
        <v>72</v>
      </c>
      <c r="EY106" s="301"/>
      <c r="EZ106" s="36" t="str">
        <f t="shared" si="139"/>
        <v/>
      </c>
      <c r="FA106" s="26"/>
      <c r="FB106" s="26"/>
      <c r="FC106" s="26"/>
      <c r="FD106" s="26"/>
      <c r="FE106" s="26"/>
    </row>
    <row r="107" spans="1:161" ht="14.5">
      <c r="A107" s="26"/>
      <c r="B107" s="57">
        <f t="shared" si="101"/>
        <v>73</v>
      </c>
      <c r="C107" s="460"/>
      <c r="D107" s="36" t="str">
        <f t="shared" si="100"/>
        <v/>
      </c>
      <c r="E107" s="26"/>
      <c r="F107" s="26"/>
      <c r="G107" s="26"/>
      <c r="H107" s="26"/>
      <c r="I107" s="26"/>
      <c r="J107" s="57">
        <f t="shared" si="102"/>
        <v>73</v>
      </c>
      <c r="K107" s="460"/>
      <c r="L107" s="36" t="str">
        <f t="shared" si="103"/>
        <v/>
      </c>
      <c r="M107" s="26"/>
      <c r="N107" s="26"/>
      <c r="O107" s="26"/>
      <c r="P107" s="26"/>
      <c r="Q107" s="26"/>
      <c r="R107" s="57">
        <f t="shared" si="104"/>
        <v>73</v>
      </c>
      <c r="S107" s="460"/>
      <c r="T107" s="36" t="str">
        <f t="shared" si="105"/>
        <v/>
      </c>
      <c r="U107" s="26"/>
      <c r="V107" s="26"/>
      <c r="W107" s="26"/>
      <c r="X107" s="26"/>
      <c r="Y107" s="26"/>
      <c r="Z107" s="57">
        <f t="shared" si="106"/>
        <v>73</v>
      </c>
      <c r="AA107" s="460"/>
      <c r="AB107" s="36" t="str">
        <f t="shared" si="107"/>
        <v/>
      </c>
      <c r="AC107" s="26"/>
      <c r="AD107" s="26"/>
      <c r="AE107" s="26"/>
      <c r="AF107" s="26"/>
      <c r="AG107" s="26"/>
      <c r="AH107" s="57">
        <f t="shared" si="108"/>
        <v>73</v>
      </c>
      <c r="AI107" s="460"/>
      <c r="AJ107" s="36" t="str">
        <f t="shared" si="109"/>
        <v/>
      </c>
      <c r="AK107" s="26"/>
      <c r="AL107" s="26"/>
      <c r="AM107" s="26"/>
      <c r="AN107" s="26"/>
      <c r="AO107" s="26"/>
      <c r="AP107" s="57">
        <f t="shared" si="110"/>
        <v>73</v>
      </c>
      <c r="AQ107" s="460"/>
      <c r="AR107" s="36" t="str">
        <f t="shared" si="111"/>
        <v/>
      </c>
      <c r="AS107" s="26"/>
      <c r="AT107" s="26"/>
      <c r="AU107" s="26"/>
      <c r="AV107" s="26"/>
      <c r="AW107" s="26"/>
      <c r="AX107" s="57">
        <f t="shared" si="112"/>
        <v>73</v>
      </c>
      <c r="AY107" s="460"/>
      <c r="AZ107" s="36" t="str">
        <f t="shared" si="113"/>
        <v/>
      </c>
      <c r="BA107" s="26"/>
      <c r="BB107" s="26"/>
      <c r="BC107" s="26"/>
      <c r="BD107" s="26"/>
      <c r="BE107" s="26"/>
      <c r="BF107" s="57">
        <f t="shared" si="114"/>
        <v>73</v>
      </c>
      <c r="BG107" s="460"/>
      <c r="BH107" s="36" t="str">
        <f t="shared" si="115"/>
        <v/>
      </c>
      <c r="BI107" s="26"/>
      <c r="BJ107" s="26"/>
      <c r="BK107" s="26"/>
      <c r="BL107" s="26"/>
      <c r="BM107" s="26"/>
      <c r="BN107" s="57">
        <f t="shared" si="116"/>
        <v>73</v>
      </c>
      <c r="BO107" s="301"/>
      <c r="BP107" s="36" t="str">
        <f t="shared" si="117"/>
        <v/>
      </c>
      <c r="BQ107" s="26"/>
      <c r="BR107" s="26"/>
      <c r="BS107" s="26"/>
      <c r="BT107" s="26"/>
      <c r="BU107" s="26"/>
      <c r="BV107" s="57">
        <f t="shared" si="118"/>
        <v>73</v>
      </c>
      <c r="BW107" s="301"/>
      <c r="BX107" s="36" t="str">
        <f t="shared" si="119"/>
        <v/>
      </c>
      <c r="BY107" s="26"/>
      <c r="BZ107" s="26"/>
      <c r="CA107" s="26"/>
      <c r="CB107" s="26"/>
      <c r="CC107" s="26"/>
      <c r="CD107" s="57">
        <f t="shared" si="120"/>
        <v>73</v>
      </c>
      <c r="CE107" s="301"/>
      <c r="CF107" s="36" t="str">
        <f t="shared" si="121"/>
        <v/>
      </c>
      <c r="CL107" s="57">
        <f t="shared" si="122"/>
        <v>73</v>
      </c>
      <c r="CM107" s="301"/>
      <c r="CN107" s="36" t="str">
        <f t="shared" si="123"/>
        <v/>
      </c>
      <c r="CT107" s="57">
        <f t="shared" si="124"/>
        <v>73</v>
      </c>
      <c r="CU107" s="301"/>
      <c r="CV107" s="36" t="str">
        <f t="shared" si="125"/>
        <v/>
      </c>
      <c r="DB107" s="57">
        <f t="shared" si="126"/>
        <v>73</v>
      </c>
      <c r="DC107" s="301"/>
      <c r="DD107" s="36" t="str">
        <f t="shared" si="127"/>
        <v/>
      </c>
      <c r="DJ107" s="57">
        <f t="shared" si="128"/>
        <v>73</v>
      </c>
      <c r="DK107" s="301"/>
      <c r="DL107" s="36" t="str">
        <f t="shared" si="129"/>
        <v/>
      </c>
      <c r="DR107" s="57">
        <f t="shared" si="130"/>
        <v>73</v>
      </c>
      <c r="DS107" s="301"/>
      <c r="DT107" s="36" t="str">
        <f t="shared" si="131"/>
        <v/>
      </c>
      <c r="DZ107" s="57">
        <f t="shared" si="132"/>
        <v>73</v>
      </c>
      <c r="EA107" s="301"/>
      <c r="EB107" s="36" t="str">
        <f t="shared" si="133"/>
        <v/>
      </c>
      <c r="EC107" s="26"/>
      <c r="ED107" s="26"/>
      <c r="EE107" s="26"/>
      <c r="EF107" s="26"/>
      <c r="EG107" s="26"/>
      <c r="EH107" s="57">
        <f t="shared" si="134"/>
        <v>73</v>
      </c>
      <c r="EI107" s="301"/>
      <c r="EJ107" s="36" t="str">
        <f t="shared" si="135"/>
        <v/>
      </c>
      <c r="EK107" s="26"/>
      <c r="EL107" s="26"/>
      <c r="EM107" s="26"/>
      <c r="EN107" s="26"/>
      <c r="EO107" s="26"/>
      <c r="EP107" s="57">
        <f t="shared" si="136"/>
        <v>73</v>
      </c>
      <c r="EQ107" s="301"/>
      <c r="ER107" s="36" t="str">
        <f t="shared" si="137"/>
        <v/>
      </c>
      <c r="ES107" s="26"/>
      <c r="ET107" s="26"/>
      <c r="EU107" s="26"/>
      <c r="EV107" s="26"/>
      <c r="EW107" s="26"/>
      <c r="EX107" s="57">
        <f t="shared" si="138"/>
        <v>73</v>
      </c>
      <c r="EY107" s="301"/>
      <c r="EZ107" s="36" t="str">
        <f t="shared" si="139"/>
        <v/>
      </c>
      <c r="FA107" s="26"/>
      <c r="FB107" s="26"/>
      <c r="FC107" s="26"/>
      <c r="FD107" s="26"/>
      <c r="FE107" s="26"/>
    </row>
    <row r="108" spans="1:161" ht="14.5">
      <c r="A108" s="26"/>
      <c r="B108" s="57">
        <f t="shared" si="101"/>
        <v>74</v>
      </c>
      <c r="C108" s="460"/>
      <c r="D108" s="36" t="str">
        <f t="shared" si="100"/>
        <v/>
      </c>
      <c r="E108" s="26"/>
      <c r="F108" s="26"/>
      <c r="G108" s="26"/>
      <c r="H108" s="26"/>
      <c r="I108" s="26"/>
      <c r="J108" s="57">
        <f t="shared" si="102"/>
        <v>74</v>
      </c>
      <c r="K108" s="460"/>
      <c r="L108" s="36" t="str">
        <f t="shared" si="103"/>
        <v/>
      </c>
      <c r="M108" s="26"/>
      <c r="N108" s="26"/>
      <c r="O108" s="26"/>
      <c r="P108" s="26"/>
      <c r="Q108" s="26"/>
      <c r="R108" s="57">
        <f t="shared" si="104"/>
        <v>74</v>
      </c>
      <c r="S108" s="460"/>
      <c r="T108" s="36" t="str">
        <f t="shared" si="105"/>
        <v/>
      </c>
      <c r="U108" s="26"/>
      <c r="V108" s="26"/>
      <c r="W108" s="26"/>
      <c r="X108" s="26"/>
      <c r="Y108" s="26"/>
      <c r="Z108" s="57">
        <f t="shared" si="106"/>
        <v>74</v>
      </c>
      <c r="AA108" s="460"/>
      <c r="AB108" s="36" t="str">
        <f t="shared" si="107"/>
        <v/>
      </c>
      <c r="AC108" s="26"/>
      <c r="AD108" s="26"/>
      <c r="AE108" s="26"/>
      <c r="AF108" s="26"/>
      <c r="AG108" s="26"/>
      <c r="AH108" s="57">
        <f t="shared" si="108"/>
        <v>74</v>
      </c>
      <c r="AI108" s="460"/>
      <c r="AJ108" s="36" t="str">
        <f t="shared" si="109"/>
        <v/>
      </c>
      <c r="AK108" s="26"/>
      <c r="AL108" s="26"/>
      <c r="AM108" s="26"/>
      <c r="AN108" s="26"/>
      <c r="AO108" s="26"/>
      <c r="AP108" s="57">
        <f t="shared" si="110"/>
        <v>74</v>
      </c>
      <c r="AQ108" s="460"/>
      <c r="AR108" s="36" t="str">
        <f t="shared" si="111"/>
        <v/>
      </c>
      <c r="AS108" s="26"/>
      <c r="AT108" s="26"/>
      <c r="AU108" s="26"/>
      <c r="AV108" s="26"/>
      <c r="AW108" s="26"/>
      <c r="AX108" s="57">
        <f t="shared" si="112"/>
        <v>74</v>
      </c>
      <c r="AY108" s="460"/>
      <c r="AZ108" s="36" t="str">
        <f t="shared" si="113"/>
        <v/>
      </c>
      <c r="BA108" s="26"/>
      <c r="BB108" s="26"/>
      <c r="BC108" s="26"/>
      <c r="BD108" s="26"/>
      <c r="BE108" s="26"/>
      <c r="BF108" s="57">
        <f t="shared" si="114"/>
        <v>74</v>
      </c>
      <c r="BG108" s="460"/>
      <c r="BH108" s="36" t="str">
        <f t="shared" si="115"/>
        <v/>
      </c>
      <c r="BI108" s="26"/>
      <c r="BJ108" s="26"/>
      <c r="BK108" s="26"/>
      <c r="BL108" s="26"/>
      <c r="BM108" s="26"/>
      <c r="BN108" s="57">
        <f t="shared" si="116"/>
        <v>74</v>
      </c>
      <c r="BO108" s="301"/>
      <c r="BP108" s="36" t="str">
        <f t="shared" si="117"/>
        <v/>
      </c>
      <c r="BQ108" s="26"/>
      <c r="BR108" s="26"/>
      <c r="BS108" s="26"/>
      <c r="BT108" s="26"/>
      <c r="BU108" s="26"/>
      <c r="BV108" s="57">
        <f t="shared" si="118"/>
        <v>74</v>
      </c>
      <c r="BW108" s="301"/>
      <c r="BX108" s="36" t="str">
        <f t="shared" si="119"/>
        <v/>
      </c>
      <c r="BY108" s="26"/>
      <c r="BZ108" s="26"/>
      <c r="CA108" s="26"/>
      <c r="CB108" s="26"/>
      <c r="CC108" s="26"/>
      <c r="CD108" s="57">
        <f t="shared" si="120"/>
        <v>74</v>
      </c>
      <c r="CE108" s="301"/>
      <c r="CF108" s="36" t="str">
        <f t="shared" si="121"/>
        <v/>
      </c>
      <c r="CL108" s="57">
        <f t="shared" si="122"/>
        <v>74</v>
      </c>
      <c r="CM108" s="301"/>
      <c r="CN108" s="36" t="str">
        <f t="shared" si="123"/>
        <v/>
      </c>
      <c r="CT108" s="57">
        <f t="shared" si="124"/>
        <v>74</v>
      </c>
      <c r="CU108" s="301"/>
      <c r="CV108" s="36" t="str">
        <f t="shared" si="125"/>
        <v/>
      </c>
      <c r="DB108" s="57">
        <f t="shared" si="126"/>
        <v>74</v>
      </c>
      <c r="DC108" s="301"/>
      <c r="DD108" s="36" t="str">
        <f t="shared" si="127"/>
        <v/>
      </c>
      <c r="DJ108" s="57">
        <f t="shared" si="128"/>
        <v>74</v>
      </c>
      <c r="DK108" s="301"/>
      <c r="DL108" s="36" t="str">
        <f t="shared" si="129"/>
        <v/>
      </c>
      <c r="DR108" s="57">
        <f t="shared" si="130"/>
        <v>74</v>
      </c>
      <c r="DS108" s="301"/>
      <c r="DT108" s="36" t="str">
        <f t="shared" si="131"/>
        <v/>
      </c>
      <c r="DZ108" s="57">
        <f t="shared" si="132"/>
        <v>74</v>
      </c>
      <c r="EA108" s="301"/>
      <c r="EB108" s="36" t="str">
        <f t="shared" si="133"/>
        <v/>
      </c>
      <c r="EC108" s="26"/>
      <c r="ED108" s="26"/>
      <c r="EE108" s="26"/>
      <c r="EF108" s="26"/>
      <c r="EG108" s="26"/>
      <c r="EH108" s="57">
        <f t="shared" si="134"/>
        <v>74</v>
      </c>
      <c r="EI108" s="301"/>
      <c r="EJ108" s="36" t="str">
        <f t="shared" si="135"/>
        <v/>
      </c>
      <c r="EK108" s="26"/>
      <c r="EL108" s="26"/>
      <c r="EM108" s="26"/>
      <c r="EN108" s="26"/>
      <c r="EO108" s="26"/>
      <c r="EP108" s="57">
        <f t="shared" si="136"/>
        <v>74</v>
      </c>
      <c r="EQ108" s="301"/>
      <c r="ER108" s="36" t="str">
        <f t="shared" si="137"/>
        <v/>
      </c>
      <c r="ES108" s="26"/>
      <c r="ET108" s="26"/>
      <c r="EU108" s="26"/>
      <c r="EV108" s="26"/>
      <c r="EW108" s="26"/>
      <c r="EX108" s="57">
        <f t="shared" si="138"/>
        <v>74</v>
      </c>
      <c r="EY108" s="301"/>
      <c r="EZ108" s="36" t="str">
        <f t="shared" si="139"/>
        <v/>
      </c>
      <c r="FA108" s="26"/>
      <c r="FB108" s="26"/>
      <c r="FC108" s="26"/>
      <c r="FD108" s="26"/>
      <c r="FE108" s="26"/>
    </row>
    <row r="109" spans="1:161" ht="14.5">
      <c r="A109" s="26"/>
      <c r="B109" s="57">
        <f t="shared" si="101"/>
        <v>75</v>
      </c>
      <c r="C109" s="460"/>
      <c r="D109" s="36" t="str">
        <f t="shared" si="100"/>
        <v/>
      </c>
      <c r="E109" s="26"/>
      <c r="F109" s="26"/>
      <c r="G109" s="26"/>
      <c r="H109" s="26"/>
      <c r="I109" s="26"/>
      <c r="J109" s="57">
        <f t="shared" si="102"/>
        <v>75</v>
      </c>
      <c r="K109" s="460"/>
      <c r="L109" s="36" t="str">
        <f t="shared" si="103"/>
        <v/>
      </c>
      <c r="M109" s="26"/>
      <c r="N109" s="26"/>
      <c r="O109" s="26"/>
      <c r="P109" s="26"/>
      <c r="Q109" s="26"/>
      <c r="R109" s="57">
        <f t="shared" si="104"/>
        <v>75</v>
      </c>
      <c r="S109" s="460"/>
      <c r="T109" s="36" t="str">
        <f t="shared" si="105"/>
        <v/>
      </c>
      <c r="U109" s="26"/>
      <c r="V109" s="26"/>
      <c r="W109" s="26"/>
      <c r="X109" s="26"/>
      <c r="Y109" s="26"/>
      <c r="Z109" s="57">
        <f t="shared" si="106"/>
        <v>75</v>
      </c>
      <c r="AA109" s="460"/>
      <c r="AB109" s="36" t="str">
        <f t="shared" si="107"/>
        <v/>
      </c>
      <c r="AC109" s="26"/>
      <c r="AD109" s="26"/>
      <c r="AE109" s="26"/>
      <c r="AF109" s="26"/>
      <c r="AG109" s="26"/>
      <c r="AH109" s="57">
        <f t="shared" si="108"/>
        <v>75</v>
      </c>
      <c r="AI109" s="460"/>
      <c r="AJ109" s="36" t="str">
        <f t="shared" si="109"/>
        <v/>
      </c>
      <c r="AK109" s="26"/>
      <c r="AL109" s="26"/>
      <c r="AM109" s="26"/>
      <c r="AN109" s="26"/>
      <c r="AO109" s="26"/>
      <c r="AP109" s="57">
        <f t="shared" si="110"/>
        <v>75</v>
      </c>
      <c r="AQ109" s="460"/>
      <c r="AR109" s="36" t="str">
        <f t="shared" si="111"/>
        <v/>
      </c>
      <c r="AS109" s="26"/>
      <c r="AT109" s="26"/>
      <c r="AU109" s="26"/>
      <c r="AV109" s="26"/>
      <c r="AW109" s="26"/>
      <c r="AX109" s="57">
        <f t="shared" si="112"/>
        <v>75</v>
      </c>
      <c r="AY109" s="460"/>
      <c r="AZ109" s="36" t="str">
        <f t="shared" si="113"/>
        <v/>
      </c>
      <c r="BA109" s="26"/>
      <c r="BB109" s="26"/>
      <c r="BC109" s="26"/>
      <c r="BD109" s="26"/>
      <c r="BE109" s="26"/>
      <c r="BF109" s="57">
        <f t="shared" si="114"/>
        <v>75</v>
      </c>
      <c r="BG109" s="460"/>
      <c r="BH109" s="36" t="str">
        <f t="shared" si="115"/>
        <v/>
      </c>
      <c r="BI109" s="26"/>
      <c r="BJ109" s="26"/>
      <c r="BK109" s="26"/>
      <c r="BL109" s="26"/>
      <c r="BM109" s="26"/>
      <c r="BN109" s="57">
        <f t="shared" si="116"/>
        <v>75</v>
      </c>
      <c r="BO109" s="301"/>
      <c r="BP109" s="36" t="str">
        <f t="shared" si="117"/>
        <v/>
      </c>
      <c r="BQ109" s="26"/>
      <c r="BR109" s="26"/>
      <c r="BS109" s="26"/>
      <c r="BT109" s="26"/>
      <c r="BU109" s="26"/>
      <c r="BV109" s="57">
        <f t="shared" si="118"/>
        <v>75</v>
      </c>
      <c r="BW109" s="301"/>
      <c r="BX109" s="36" t="str">
        <f t="shared" si="119"/>
        <v/>
      </c>
      <c r="BY109" s="26"/>
      <c r="BZ109" s="26"/>
      <c r="CA109" s="26"/>
      <c r="CB109" s="26"/>
      <c r="CC109" s="26"/>
      <c r="CD109" s="57">
        <f t="shared" si="120"/>
        <v>75</v>
      </c>
      <c r="CE109" s="301"/>
      <c r="CF109" s="36" t="str">
        <f t="shared" si="121"/>
        <v/>
      </c>
      <c r="CL109" s="57">
        <f t="shared" si="122"/>
        <v>75</v>
      </c>
      <c r="CM109" s="301"/>
      <c r="CN109" s="36" t="str">
        <f t="shared" si="123"/>
        <v/>
      </c>
      <c r="CT109" s="57">
        <f t="shared" si="124"/>
        <v>75</v>
      </c>
      <c r="CU109" s="301"/>
      <c r="CV109" s="36" t="str">
        <f t="shared" si="125"/>
        <v/>
      </c>
      <c r="DB109" s="57">
        <f t="shared" si="126"/>
        <v>75</v>
      </c>
      <c r="DC109" s="301"/>
      <c r="DD109" s="36" t="str">
        <f t="shared" si="127"/>
        <v/>
      </c>
      <c r="DJ109" s="57">
        <f t="shared" si="128"/>
        <v>75</v>
      </c>
      <c r="DK109" s="301"/>
      <c r="DL109" s="36" t="str">
        <f t="shared" si="129"/>
        <v/>
      </c>
      <c r="DR109" s="57">
        <f t="shared" si="130"/>
        <v>75</v>
      </c>
      <c r="DS109" s="301"/>
      <c r="DT109" s="36" t="str">
        <f t="shared" si="131"/>
        <v/>
      </c>
      <c r="DZ109" s="57">
        <f t="shared" si="132"/>
        <v>75</v>
      </c>
      <c r="EA109" s="301"/>
      <c r="EB109" s="36" t="str">
        <f t="shared" si="133"/>
        <v/>
      </c>
      <c r="EC109" s="26"/>
      <c r="ED109" s="26"/>
      <c r="EE109" s="26"/>
      <c r="EF109" s="26"/>
      <c r="EG109" s="26"/>
      <c r="EH109" s="57">
        <f t="shared" si="134"/>
        <v>75</v>
      </c>
      <c r="EI109" s="301"/>
      <c r="EJ109" s="36" t="str">
        <f t="shared" si="135"/>
        <v/>
      </c>
      <c r="EK109" s="26"/>
      <c r="EL109" s="26"/>
      <c r="EM109" s="26"/>
      <c r="EN109" s="26"/>
      <c r="EO109" s="26"/>
      <c r="EP109" s="57">
        <f t="shared" si="136"/>
        <v>75</v>
      </c>
      <c r="EQ109" s="301"/>
      <c r="ER109" s="36" t="str">
        <f t="shared" si="137"/>
        <v/>
      </c>
      <c r="ES109" s="26"/>
      <c r="ET109" s="26"/>
      <c r="EU109" s="26"/>
      <c r="EV109" s="26"/>
      <c r="EW109" s="26"/>
      <c r="EX109" s="57">
        <f t="shared" si="138"/>
        <v>75</v>
      </c>
      <c r="EY109" s="301"/>
      <c r="EZ109" s="36" t="str">
        <f t="shared" si="139"/>
        <v/>
      </c>
      <c r="FA109" s="26"/>
      <c r="FB109" s="26"/>
      <c r="FC109" s="26"/>
      <c r="FD109" s="26"/>
      <c r="FE109" s="26"/>
    </row>
    <row r="110" spans="1:161" ht="14.5">
      <c r="A110" s="26"/>
      <c r="B110" s="57">
        <f t="shared" si="101"/>
        <v>76</v>
      </c>
      <c r="C110" s="460"/>
      <c r="D110" s="36" t="str">
        <f t="shared" si="100"/>
        <v/>
      </c>
      <c r="E110" s="26"/>
      <c r="F110" s="26"/>
      <c r="G110" s="26"/>
      <c r="H110" s="26"/>
      <c r="I110" s="26"/>
      <c r="J110" s="57">
        <f t="shared" si="102"/>
        <v>76</v>
      </c>
      <c r="K110" s="460"/>
      <c r="L110" s="36" t="str">
        <f t="shared" si="103"/>
        <v/>
      </c>
      <c r="M110" s="26"/>
      <c r="N110" s="26"/>
      <c r="O110" s="26"/>
      <c r="P110" s="26"/>
      <c r="Q110" s="26"/>
      <c r="R110" s="57">
        <f t="shared" si="104"/>
        <v>76</v>
      </c>
      <c r="S110" s="460"/>
      <c r="T110" s="36" t="str">
        <f t="shared" si="105"/>
        <v/>
      </c>
      <c r="U110" s="26"/>
      <c r="V110" s="26"/>
      <c r="W110" s="26"/>
      <c r="X110" s="26"/>
      <c r="Y110" s="26"/>
      <c r="Z110" s="57">
        <f t="shared" si="106"/>
        <v>76</v>
      </c>
      <c r="AA110" s="460"/>
      <c r="AB110" s="36" t="str">
        <f t="shared" si="107"/>
        <v/>
      </c>
      <c r="AC110" s="26"/>
      <c r="AD110" s="26"/>
      <c r="AE110" s="26"/>
      <c r="AF110" s="26"/>
      <c r="AG110" s="26"/>
      <c r="AH110" s="57">
        <f t="shared" si="108"/>
        <v>76</v>
      </c>
      <c r="AI110" s="460"/>
      <c r="AJ110" s="36" t="str">
        <f t="shared" si="109"/>
        <v/>
      </c>
      <c r="AK110" s="26"/>
      <c r="AL110" s="26"/>
      <c r="AM110" s="26"/>
      <c r="AN110" s="26"/>
      <c r="AO110" s="26"/>
      <c r="AP110" s="57">
        <f t="shared" si="110"/>
        <v>76</v>
      </c>
      <c r="AQ110" s="460"/>
      <c r="AR110" s="36" t="str">
        <f t="shared" si="111"/>
        <v/>
      </c>
      <c r="AS110" s="26"/>
      <c r="AT110" s="26"/>
      <c r="AU110" s="26"/>
      <c r="AV110" s="26"/>
      <c r="AW110" s="26"/>
      <c r="AX110" s="57">
        <f t="shared" si="112"/>
        <v>76</v>
      </c>
      <c r="AY110" s="460"/>
      <c r="AZ110" s="36" t="str">
        <f t="shared" si="113"/>
        <v/>
      </c>
      <c r="BA110" s="26"/>
      <c r="BB110" s="26"/>
      <c r="BC110" s="26"/>
      <c r="BD110" s="26"/>
      <c r="BE110" s="26"/>
      <c r="BF110" s="57">
        <f t="shared" si="114"/>
        <v>76</v>
      </c>
      <c r="BG110" s="460"/>
      <c r="BH110" s="36" t="str">
        <f t="shared" si="115"/>
        <v/>
      </c>
      <c r="BI110" s="26"/>
      <c r="BJ110" s="26"/>
      <c r="BK110" s="26"/>
      <c r="BL110" s="26"/>
      <c r="BM110" s="26"/>
      <c r="BN110" s="57">
        <f t="shared" si="116"/>
        <v>76</v>
      </c>
      <c r="BO110" s="301"/>
      <c r="BP110" s="36" t="str">
        <f t="shared" si="117"/>
        <v/>
      </c>
      <c r="BQ110" s="26"/>
      <c r="BR110" s="26"/>
      <c r="BS110" s="26"/>
      <c r="BT110" s="26"/>
      <c r="BU110" s="26"/>
      <c r="BV110" s="57">
        <f t="shared" si="118"/>
        <v>76</v>
      </c>
      <c r="BW110" s="301"/>
      <c r="BX110" s="36" t="str">
        <f t="shared" si="119"/>
        <v/>
      </c>
      <c r="BY110" s="26"/>
      <c r="BZ110" s="26"/>
      <c r="CA110" s="26"/>
      <c r="CB110" s="26"/>
      <c r="CC110" s="26"/>
      <c r="CD110" s="57">
        <f t="shared" si="120"/>
        <v>76</v>
      </c>
      <c r="CE110" s="301"/>
      <c r="CF110" s="36" t="str">
        <f t="shared" si="121"/>
        <v/>
      </c>
      <c r="CL110" s="57">
        <f t="shared" si="122"/>
        <v>76</v>
      </c>
      <c r="CM110" s="301"/>
      <c r="CN110" s="36" t="str">
        <f t="shared" si="123"/>
        <v/>
      </c>
      <c r="CT110" s="57">
        <f t="shared" si="124"/>
        <v>76</v>
      </c>
      <c r="CU110" s="301"/>
      <c r="CV110" s="36" t="str">
        <f t="shared" si="125"/>
        <v/>
      </c>
      <c r="DB110" s="57">
        <f t="shared" si="126"/>
        <v>76</v>
      </c>
      <c r="DC110" s="301"/>
      <c r="DD110" s="36" t="str">
        <f t="shared" si="127"/>
        <v/>
      </c>
      <c r="DJ110" s="57">
        <f t="shared" si="128"/>
        <v>76</v>
      </c>
      <c r="DK110" s="301"/>
      <c r="DL110" s="36" t="str">
        <f t="shared" si="129"/>
        <v/>
      </c>
      <c r="DR110" s="57">
        <f t="shared" si="130"/>
        <v>76</v>
      </c>
      <c r="DS110" s="301"/>
      <c r="DT110" s="36" t="str">
        <f t="shared" si="131"/>
        <v/>
      </c>
      <c r="DZ110" s="57">
        <f t="shared" si="132"/>
        <v>76</v>
      </c>
      <c r="EA110" s="301"/>
      <c r="EB110" s="36" t="str">
        <f t="shared" si="133"/>
        <v/>
      </c>
      <c r="EC110" s="26"/>
      <c r="ED110" s="26"/>
      <c r="EE110" s="26"/>
      <c r="EF110" s="26"/>
      <c r="EG110" s="26"/>
      <c r="EH110" s="57">
        <f t="shared" si="134"/>
        <v>76</v>
      </c>
      <c r="EI110" s="301"/>
      <c r="EJ110" s="36" t="str">
        <f t="shared" si="135"/>
        <v/>
      </c>
      <c r="EK110" s="26"/>
      <c r="EL110" s="26"/>
      <c r="EM110" s="26"/>
      <c r="EN110" s="26"/>
      <c r="EO110" s="26"/>
      <c r="EP110" s="57">
        <f t="shared" si="136"/>
        <v>76</v>
      </c>
      <c r="EQ110" s="301"/>
      <c r="ER110" s="36" t="str">
        <f t="shared" si="137"/>
        <v/>
      </c>
      <c r="ES110" s="26"/>
      <c r="ET110" s="26"/>
      <c r="EU110" s="26"/>
      <c r="EV110" s="26"/>
      <c r="EW110" s="26"/>
      <c r="EX110" s="57">
        <f t="shared" si="138"/>
        <v>76</v>
      </c>
      <c r="EY110" s="301"/>
      <c r="EZ110" s="36" t="str">
        <f t="shared" si="139"/>
        <v/>
      </c>
      <c r="FA110" s="26"/>
      <c r="FB110" s="26"/>
      <c r="FC110" s="26"/>
      <c r="FD110" s="26"/>
      <c r="FE110" s="26"/>
    </row>
    <row r="111" spans="1:161" ht="14.5">
      <c r="A111" s="26"/>
      <c r="B111" s="57">
        <f t="shared" si="101"/>
        <v>77</v>
      </c>
      <c r="C111" s="460"/>
      <c r="D111" s="36" t="str">
        <f t="shared" si="100"/>
        <v/>
      </c>
      <c r="E111" s="26"/>
      <c r="F111" s="26"/>
      <c r="G111" s="26"/>
      <c r="H111" s="26"/>
      <c r="I111" s="26"/>
      <c r="J111" s="57">
        <f t="shared" si="102"/>
        <v>77</v>
      </c>
      <c r="K111" s="460"/>
      <c r="L111" s="36" t="str">
        <f t="shared" si="103"/>
        <v/>
      </c>
      <c r="M111" s="26"/>
      <c r="N111" s="26"/>
      <c r="O111" s="26"/>
      <c r="P111" s="26"/>
      <c r="Q111" s="26"/>
      <c r="R111" s="57">
        <f t="shared" si="104"/>
        <v>77</v>
      </c>
      <c r="S111" s="460"/>
      <c r="T111" s="36" t="str">
        <f t="shared" si="105"/>
        <v/>
      </c>
      <c r="U111" s="26"/>
      <c r="V111" s="26"/>
      <c r="W111" s="26"/>
      <c r="X111" s="26"/>
      <c r="Y111" s="26"/>
      <c r="Z111" s="57">
        <f t="shared" si="106"/>
        <v>77</v>
      </c>
      <c r="AA111" s="460"/>
      <c r="AB111" s="36" t="str">
        <f t="shared" si="107"/>
        <v/>
      </c>
      <c r="AC111" s="26"/>
      <c r="AD111" s="26"/>
      <c r="AE111" s="26"/>
      <c r="AF111" s="26"/>
      <c r="AG111" s="26"/>
      <c r="AH111" s="57">
        <f t="shared" si="108"/>
        <v>77</v>
      </c>
      <c r="AI111" s="460"/>
      <c r="AJ111" s="36" t="str">
        <f t="shared" si="109"/>
        <v/>
      </c>
      <c r="AK111" s="26"/>
      <c r="AL111" s="26"/>
      <c r="AM111" s="26"/>
      <c r="AN111" s="26"/>
      <c r="AO111" s="26"/>
      <c r="AP111" s="57">
        <f t="shared" si="110"/>
        <v>77</v>
      </c>
      <c r="AQ111" s="460"/>
      <c r="AR111" s="36" t="str">
        <f t="shared" si="111"/>
        <v/>
      </c>
      <c r="AS111" s="26"/>
      <c r="AT111" s="26"/>
      <c r="AU111" s="26"/>
      <c r="AV111" s="26"/>
      <c r="AW111" s="26"/>
      <c r="AX111" s="57">
        <f t="shared" si="112"/>
        <v>77</v>
      </c>
      <c r="AY111" s="460"/>
      <c r="AZ111" s="36" t="str">
        <f t="shared" si="113"/>
        <v/>
      </c>
      <c r="BA111" s="26"/>
      <c r="BB111" s="26"/>
      <c r="BC111" s="26"/>
      <c r="BD111" s="26"/>
      <c r="BE111" s="26"/>
      <c r="BF111" s="57">
        <f t="shared" si="114"/>
        <v>77</v>
      </c>
      <c r="BG111" s="460"/>
      <c r="BH111" s="36" t="str">
        <f t="shared" si="115"/>
        <v/>
      </c>
      <c r="BI111" s="26"/>
      <c r="BJ111" s="26"/>
      <c r="BK111" s="26"/>
      <c r="BL111" s="26"/>
      <c r="BM111" s="26"/>
      <c r="BN111" s="57">
        <f t="shared" si="116"/>
        <v>77</v>
      </c>
      <c r="BO111" s="301"/>
      <c r="BP111" s="36" t="str">
        <f t="shared" si="117"/>
        <v/>
      </c>
      <c r="BQ111" s="26"/>
      <c r="BR111" s="26"/>
      <c r="BS111" s="26"/>
      <c r="BT111" s="26"/>
      <c r="BU111" s="26"/>
      <c r="BV111" s="57">
        <f t="shared" si="118"/>
        <v>77</v>
      </c>
      <c r="BW111" s="301"/>
      <c r="BX111" s="36" t="str">
        <f t="shared" si="119"/>
        <v/>
      </c>
      <c r="BY111" s="26"/>
      <c r="BZ111" s="26"/>
      <c r="CA111" s="26"/>
      <c r="CB111" s="26"/>
      <c r="CC111" s="26"/>
      <c r="CD111" s="57">
        <f t="shared" si="120"/>
        <v>77</v>
      </c>
      <c r="CE111" s="301"/>
      <c r="CF111" s="36" t="str">
        <f t="shared" si="121"/>
        <v/>
      </c>
      <c r="CL111" s="57">
        <f t="shared" si="122"/>
        <v>77</v>
      </c>
      <c r="CM111" s="301"/>
      <c r="CN111" s="36" t="str">
        <f t="shared" si="123"/>
        <v/>
      </c>
      <c r="CT111" s="57">
        <f t="shared" si="124"/>
        <v>77</v>
      </c>
      <c r="CU111" s="301"/>
      <c r="CV111" s="36" t="str">
        <f t="shared" si="125"/>
        <v/>
      </c>
      <c r="DB111" s="57">
        <f t="shared" si="126"/>
        <v>77</v>
      </c>
      <c r="DC111" s="301"/>
      <c r="DD111" s="36" t="str">
        <f t="shared" si="127"/>
        <v/>
      </c>
      <c r="DJ111" s="57">
        <f t="shared" si="128"/>
        <v>77</v>
      </c>
      <c r="DK111" s="301"/>
      <c r="DL111" s="36" t="str">
        <f t="shared" si="129"/>
        <v/>
      </c>
      <c r="DR111" s="57">
        <f t="shared" si="130"/>
        <v>77</v>
      </c>
      <c r="DS111" s="301"/>
      <c r="DT111" s="36" t="str">
        <f t="shared" si="131"/>
        <v/>
      </c>
      <c r="DZ111" s="57">
        <f t="shared" si="132"/>
        <v>77</v>
      </c>
      <c r="EA111" s="301"/>
      <c r="EB111" s="36" t="str">
        <f t="shared" si="133"/>
        <v/>
      </c>
      <c r="EC111" s="26"/>
      <c r="ED111" s="26"/>
      <c r="EE111" s="26"/>
      <c r="EF111" s="26"/>
      <c r="EG111" s="26"/>
      <c r="EH111" s="57">
        <f t="shared" si="134"/>
        <v>77</v>
      </c>
      <c r="EI111" s="301"/>
      <c r="EJ111" s="36" t="str">
        <f t="shared" si="135"/>
        <v/>
      </c>
      <c r="EK111" s="26"/>
      <c r="EL111" s="26"/>
      <c r="EM111" s="26"/>
      <c r="EN111" s="26"/>
      <c r="EO111" s="26"/>
      <c r="EP111" s="57">
        <f t="shared" si="136"/>
        <v>77</v>
      </c>
      <c r="EQ111" s="301"/>
      <c r="ER111" s="36" t="str">
        <f t="shared" si="137"/>
        <v/>
      </c>
      <c r="ES111" s="26"/>
      <c r="ET111" s="26"/>
      <c r="EU111" s="26"/>
      <c r="EV111" s="26"/>
      <c r="EW111" s="26"/>
      <c r="EX111" s="57">
        <f t="shared" si="138"/>
        <v>77</v>
      </c>
      <c r="EY111" s="301"/>
      <c r="EZ111" s="36" t="str">
        <f t="shared" si="139"/>
        <v/>
      </c>
      <c r="FA111" s="26"/>
      <c r="FB111" s="26"/>
      <c r="FC111" s="26"/>
      <c r="FD111" s="26"/>
      <c r="FE111" s="26"/>
    </row>
    <row r="112" spans="1:161" ht="14.5">
      <c r="A112" s="26"/>
      <c r="B112" s="57">
        <f t="shared" si="101"/>
        <v>78</v>
      </c>
      <c r="C112" s="460"/>
      <c r="D112" s="36" t="str">
        <f t="shared" si="100"/>
        <v/>
      </c>
      <c r="E112" s="26"/>
      <c r="F112" s="26"/>
      <c r="G112" s="26"/>
      <c r="H112" s="26"/>
      <c r="I112" s="26"/>
      <c r="J112" s="57">
        <f t="shared" si="102"/>
        <v>78</v>
      </c>
      <c r="K112" s="460"/>
      <c r="L112" s="36" t="str">
        <f t="shared" si="103"/>
        <v/>
      </c>
      <c r="M112" s="26"/>
      <c r="N112" s="26"/>
      <c r="O112" s="26"/>
      <c r="P112" s="26"/>
      <c r="Q112" s="26"/>
      <c r="R112" s="57">
        <f t="shared" si="104"/>
        <v>78</v>
      </c>
      <c r="S112" s="460"/>
      <c r="T112" s="36" t="str">
        <f t="shared" si="105"/>
        <v/>
      </c>
      <c r="U112" s="26"/>
      <c r="V112" s="26"/>
      <c r="W112" s="26"/>
      <c r="X112" s="26"/>
      <c r="Y112" s="26"/>
      <c r="Z112" s="57">
        <f t="shared" si="106"/>
        <v>78</v>
      </c>
      <c r="AA112" s="460"/>
      <c r="AB112" s="36" t="str">
        <f t="shared" si="107"/>
        <v/>
      </c>
      <c r="AC112" s="26"/>
      <c r="AD112" s="26"/>
      <c r="AE112" s="26"/>
      <c r="AF112" s="26"/>
      <c r="AG112" s="26"/>
      <c r="AH112" s="57">
        <f t="shared" si="108"/>
        <v>78</v>
      </c>
      <c r="AI112" s="460"/>
      <c r="AJ112" s="36" t="str">
        <f t="shared" si="109"/>
        <v/>
      </c>
      <c r="AK112" s="26"/>
      <c r="AL112" s="26"/>
      <c r="AM112" s="26"/>
      <c r="AN112" s="26"/>
      <c r="AO112" s="26"/>
      <c r="AP112" s="57">
        <f t="shared" si="110"/>
        <v>78</v>
      </c>
      <c r="AQ112" s="460"/>
      <c r="AR112" s="36" t="str">
        <f t="shared" si="111"/>
        <v/>
      </c>
      <c r="AS112" s="26"/>
      <c r="AT112" s="26"/>
      <c r="AU112" s="26"/>
      <c r="AV112" s="26"/>
      <c r="AW112" s="26"/>
      <c r="AX112" s="57">
        <f t="shared" si="112"/>
        <v>78</v>
      </c>
      <c r="AY112" s="460"/>
      <c r="AZ112" s="36" t="str">
        <f t="shared" si="113"/>
        <v/>
      </c>
      <c r="BA112" s="26"/>
      <c r="BB112" s="26"/>
      <c r="BC112" s="26"/>
      <c r="BD112" s="26"/>
      <c r="BE112" s="26"/>
      <c r="BF112" s="57">
        <f t="shared" si="114"/>
        <v>78</v>
      </c>
      <c r="BG112" s="460"/>
      <c r="BH112" s="36" t="str">
        <f t="shared" si="115"/>
        <v/>
      </c>
      <c r="BI112" s="26"/>
      <c r="BJ112" s="26"/>
      <c r="BK112" s="26"/>
      <c r="BL112" s="26"/>
      <c r="BM112" s="26"/>
      <c r="BN112" s="57">
        <f t="shared" si="116"/>
        <v>78</v>
      </c>
      <c r="BO112" s="301"/>
      <c r="BP112" s="36" t="str">
        <f t="shared" si="117"/>
        <v/>
      </c>
      <c r="BQ112" s="26"/>
      <c r="BR112" s="26"/>
      <c r="BS112" s="26"/>
      <c r="BT112" s="26"/>
      <c r="BU112" s="26"/>
      <c r="BV112" s="57">
        <f t="shared" si="118"/>
        <v>78</v>
      </c>
      <c r="BW112" s="301"/>
      <c r="BX112" s="36" t="str">
        <f t="shared" si="119"/>
        <v/>
      </c>
      <c r="BY112" s="26"/>
      <c r="BZ112" s="26"/>
      <c r="CA112" s="26"/>
      <c r="CB112" s="26"/>
      <c r="CC112" s="26"/>
      <c r="CD112" s="57">
        <f t="shared" si="120"/>
        <v>78</v>
      </c>
      <c r="CE112" s="301"/>
      <c r="CF112" s="36" t="str">
        <f t="shared" si="121"/>
        <v/>
      </c>
      <c r="CL112" s="57">
        <f t="shared" si="122"/>
        <v>78</v>
      </c>
      <c r="CM112" s="301"/>
      <c r="CN112" s="36" t="str">
        <f t="shared" si="123"/>
        <v/>
      </c>
      <c r="CT112" s="57">
        <f t="shared" si="124"/>
        <v>78</v>
      </c>
      <c r="CU112" s="301"/>
      <c r="CV112" s="36" t="str">
        <f t="shared" si="125"/>
        <v/>
      </c>
      <c r="DB112" s="57">
        <f t="shared" si="126"/>
        <v>78</v>
      </c>
      <c r="DC112" s="301"/>
      <c r="DD112" s="36" t="str">
        <f t="shared" si="127"/>
        <v/>
      </c>
      <c r="DJ112" s="57">
        <f t="shared" si="128"/>
        <v>78</v>
      </c>
      <c r="DK112" s="301"/>
      <c r="DL112" s="36" t="str">
        <f t="shared" si="129"/>
        <v/>
      </c>
      <c r="DR112" s="57">
        <f t="shared" si="130"/>
        <v>78</v>
      </c>
      <c r="DS112" s="301"/>
      <c r="DT112" s="36" t="str">
        <f t="shared" si="131"/>
        <v/>
      </c>
      <c r="DZ112" s="57">
        <f t="shared" si="132"/>
        <v>78</v>
      </c>
      <c r="EA112" s="301"/>
      <c r="EB112" s="36" t="str">
        <f t="shared" si="133"/>
        <v/>
      </c>
      <c r="EC112" s="26"/>
      <c r="ED112" s="26"/>
      <c r="EE112" s="26"/>
      <c r="EF112" s="26"/>
      <c r="EG112" s="26"/>
      <c r="EH112" s="57">
        <f t="shared" si="134"/>
        <v>78</v>
      </c>
      <c r="EI112" s="301"/>
      <c r="EJ112" s="36" t="str">
        <f t="shared" si="135"/>
        <v/>
      </c>
      <c r="EK112" s="26"/>
      <c r="EL112" s="26"/>
      <c r="EM112" s="26"/>
      <c r="EN112" s="26"/>
      <c r="EO112" s="26"/>
      <c r="EP112" s="57">
        <f t="shared" si="136"/>
        <v>78</v>
      </c>
      <c r="EQ112" s="301"/>
      <c r="ER112" s="36" t="str">
        <f t="shared" si="137"/>
        <v/>
      </c>
      <c r="ES112" s="26"/>
      <c r="ET112" s="26"/>
      <c r="EU112" s="26"/>
      <c r="EV112" s="26"/>
      <c r="EW112" s="26"/>
      <c r="EX112" s="57">
        <f t="shared" si="138"/>
        <v>78</v>
      </c>
      <c r="EY112" s="301"/>
      <c r="EZ112" s="36" t="str">
        <f t="shared" si="139"/>
        <v/>
      </c>
      <c r="FA112" s="26"/>
      <c r="FB112" s="26"/>
      <c r="FC112" s="26"/>
      <c r="FD112" s="26"/>
      <c r="FE112" s="26"/>
    </row>
    <row r="113" spans="1:161" ht="14.5">
      <c r="A113" s="26"/>
      <c r="B113" s="57">
        <f t="shared" si="101"/>
        <v>79</v>
      </c>
      <c r="C113" s="460"/>
      <c r="D113" s="36" t="str">
        <f t="shared" si="100"/>
        <v/>
      </c>
      <c r="E113" s="26"/>
      <c r="F113" s="26"/>
      <c r="G113" s="26"/>
      <c r="H113" s="26"/>
      <c r="I113" s="26"/>
      <c r="J113" s="57">
        <f t="shared" si="102"/>
        <v>79</v>
      </c>
      <c r="K113" s="460"/>
      <c r="L113" s="36" t="str">
        <f t="shared" si="103"/>
        <v/>
      </c>
      <c r="M113" s="26"/>
      <c r="N113" s="26"/>
      <c r="O113" s="26"/>
      <c r="P113" s="26"/>
      <c r="Q113" s="26"/>
      <c r="R113" s="57">
        <f t="shared" si="104"/>
        <v>79</v>
      </c>
      <c r="S113" s="460"/>
      <c r="T113" s="36" t="str">
        <f t="shared" si="105"/>
        <v/>
      </c>
      <c r="U113" s="26"/>
      <c r="V113" s="26"/>
      <c r="W113" s="26"/>
      <c r="X113" s="26"/>
      <c r="Y113" s="26"/>
      <c r="Z113" s="57">
        <f t="shared" si="106"/>
        <v>79</v>
      </c>
      <c r="AA113" s="460"/>
      <c r="AB113" s="36" t="str">
        <f t="shared" si="107"/>
        <v/>
      </c>
      <c r="AC113" s="26"/>
      <c r="AD113" s="26"/>
      <c r="AE113" s="26"/>
      <c r="AF113" s="26"/>
      <c r="AG113" s="26"/>
      <c r="AH113" s="57">
        <f t="shared" si="108"/>
        <v>79</v>
      </c>
      <c r="AI113" s="460"/>
      <c r="AJ113" s="36" t="str">
        <f t="shared" si="109"/>
        <v/>
      </c>
      <c r="AK113" s="26"/>
      <c r="AL113" s="26"/>
      <c r="AM113" s="26"/>
      <c r="AN113" s="26"/>
      <c r="AO113" s="26"/>
      <c r="AP113" s="57">
        <f t="shared" si="110"/>
        <v>79</v>
      </c>
      <c r="AQ113" s="460"/>
      <c r="AR113" s="36" t="str">
        <f t="shared" si="111"/>
        <v/>
      </c>
      <c r="AS113" s="26"/>
      <c r="AT113" s="26"/>
      <c r="AU113" s="26"/>
      <c r="AV113" s="26"/>
      <c r="AW113" s="26"/>
      <c r="AX113" s="57">
        <f t="shared" si="112"/>
        <v>79</v>
      </c>
      <c r="AY113" s="460"/>
      <c r="AZ113" s="36" t="str">
        <f t="shared" si="113"/>
        <v/>
      </c>
      <c r="BA113" s="26"/>
      <c r="BB113" s="26"/>
      <c r="BC113" s="26"/>
      <c r="BD113" s="26"/>
      <c r="BE113" s="26"/>
      <c r="BF113" s="57">
        <f t="shared" si="114"/>
        <v>79</v>
      </c>
      <c r="BG113" s="460"/>
      <c r="BH113" s="36" t="str">
        <f t="shared" si="115"/>
        <v/>
      </c>
      <c r="BI113" s="26"/>
      <c r="BJ113" s="26"/>
      <c r="BK113" s="26"/>
      <c r="BL113" s="26"/>
      <c r="BM113" s="26"/>
      <c r="BN113" s="57">
        <f t="shared" si="116"/>
        <v>79</v>
      </c>
      <c r="BO113" s="301"/>
      <c r="BP113" s="36" t="str">
        <f t="shared" si="117"/>
        <v/>
      </c>
      <c r="BQ113" s="26"/>
      <c r="BR113" s="26"/>
      <c r="BS113" s="26"/>
      <c r="BT113" s="26"/>
      <c r="BU113" s="26"/>
      <c r="BV113" s="57">
        <f t="shared" si="118"/>
        <v>79</v>
      </c>
      <c r="BW113" s="301"/>
      <c r="BX113" s="36" t="str">
        <f t="shared" si="119"/>
        <v/>
      </c>
      <c r="BY113" s="26"/>
      <c r="BZ113" s="26"/>
      <c r="CA113" s="26"/>
      <c r="CB113" s="26"/>
      <c r="CC113" s="26"/>
      <c r="CD113" s="57">
        <f t="shared" si="120"/>
        <v>79</v>
      </c>
      <c r="CE113" s="301"/>
      <c r="CF113" s="36" t="str">
        <f t="shared" si="121"/>
        <v/>
      </c>
      <c r="CL113" s="57">
        <f t="shared" si="122"/>
        <v>79</v>
      </c>
      <c r="CM113" s="301"/>
      <c r="CN113" s="36" t="str">
        <f t="shared" si="123"/>
        <v/>
      </c>
      <c r="CT113" s="57">
        <f t="shared" si="124"/>
        <v>79</v>
      </c>
      <c r="CU113" s="301"/>
      <c r="CV113" s="36" t="str">
        <f t="shared" si="125"/>
        <v/>
      </c>
      <c r="DB113" s="57">
        <f t="shared" si="126"/>
        <v>79</v>
      </c>
      <c r="DC113" s="301"/>
      <c r="DD113" s="36" t="str">
        <f t="shared" si="127"/>
        <v/>
      </c>
      <c r="DJ113" s="57">
        <f t="shared" si="128"/>
        <v>79</v>
      </c>
      <c r="DK113" s="301"/>
      <c r="DL113" s="36" t="str">
        <f t="shared" si="129"/>
        <v/>
      </c>
      <c r="DR113" s="57">
        <f t="shared" si="130"/>
        <v>79</v>
      </c>
      <c r="DS113" s="301"/>
      <c r="DT113" s="36" t="str">
        <f t="shared" si="131"/>
        <v/>
      </c>
      <c r="DZ113" s="57">
        <f t="shared" si="132"/>
        <v>79</v>
      </c>
      <c r="EA113" s="301"/>
      <c r="EB113" s="36" t="str">
        <f t="shared" si="133"/>
        <v/>
      </c>
      <c r="EC113" s="26"/>
      <c r="ED113" s="26"/>
      <c r="EE113" s="26"/>
      <c r="EF113" s="26"/>
      <c r="EG113" s="26"/>
      <c r="EH113" s="57">
        <f t="shared" si="134"/>
        <v>79</v>
      </c>
      <c r="EI113" s="301"/>
      <c r="EJ113" s="36" t="str">
        <f t="shared" si="135"/>
        <v/>
      </c>
      <c r="EK113" s="26"/>
      <c r="EL113" s="26"/>
      <c r="EM113" s="26"/>
      <c r="EN113" s="26"/>
      <c r="EO113" s="26"/>
      <c r="EP113" s="57">
        <f t="shared" si="136"/>
        <v>79</v>
      </c>
      <c r="EQ113" s="301"/>
      <c r="ER113" s="36" t="str">
        <f t="shared" si="137"/>
        <v/>
      </c>
      <c r="ES113" s="26"/>
      <c r="ET113" s="26"/>
      <c r="EU113" s="26"/>
      <c r="EV113" s="26"/>
      <c r="EW113" s="26"/>
      <c r="EX113" s="57">
        <f t="shared" si="138"/>
        <v>79</v>
      </c>
      <c r="EY113" s="301"/>
      <c r="EZ113" s="36" t="str">
        <f t="shared" si="139"/>
        <v/>
      </c>
      <c r="FA113" s="26"/>
      <c r="FB113" s="26"/>
      <c r="FC113" s="26"/>
      <c r="FD113" s="26"/>
      <c r="FE113" s="26"/>
    </row>
    <row r="114" spans="1:161" ht="14.5">
      <c r="A114" s="26"/>
      <c r="B114" s="57">
        <f t="shared" si="101"/>
        <v>80</v>
      </c>
      <c r="C114" s="460"/>
      <c r="D114" s="36" t="str">
        <f t="shared" si="100"/>
        <v/>
      </c>
      <c r="E114" s="26"/>
      <c r="F114" s="26"/>
      <c r="G114" s="26"/>
      <c r="H114" s="26"/>
      <c r="I114" s="26"/>
      <c r="J114" s="57">
        <f t="shared" si="102"/>
        <v>80</v>
      </c>
      <c r="K114" s="460"/>
      <c r="L114" s="36" t="str">
        <f t="shared" si="103"/>
        <v/>
      </c>
      <c r="M114" s="26"/>
      <c r="N114" s="26"/>
      <c r="O114" s="26"/>
      <c r="P114" s="26"/>
      <c r="Q114" s="26"/>
      <c r="R114" s="57">
        <f t="shared" si="104"/>
        <v>80</v>
      </c>
      <c r="S114" s="460"/>
      <c r="T114" s="36" t="str">
        <f t="shared" si="105"/>
        <v/>
      </c>
      <c r="U114" s="26"/>
      <c r="V114" s="26"/>
      <c r="W114" s="26"/>
      <c r="X114" s="26"/>
      <c r="Y114" s="26"/>
      <c r="Z114" s="57">
        <f t="shared" si="106"/>
        <v>80</v>
      </c>
      <c r="AA114" s="460"/>
      <c r="AB114" s="36" t="str">
        <f t="shared" si="107"/>
        <v/>
      </c>
      <c r="AC114" s="26"/>
      <c r="AD114" s="26"/>
      <c r="AE114" s="26"/>
      <c r="AF114" s="26"/>
      <c r="AG114" s="26"/>
      <c r="AH114" s="57">
        <f t="shared" si="108"/>
        <v>80</v>
      </c>
      <c r="AI114" s="460"/>
      <c r="AJ114" s="36" t="str">
        <f t="shared" si="109"/>
        <v/>
      </c>
      <c r="AK114" s="26"/>
      <c r="AL114" s="26"/>
      <c r="AM114" s="26"/>
      <c r="AN114" s="26"/>
      <c r="AO114" s="26"/>
      <c r="AP114" s="57">
        <f t="shared" si="110"/>
        <v>80</v>
      </c>
      <c r="AQ114" s="460"/>
      <c r="AR114" s="36" t="str">
        <f t="shared" si="111"/>
        <v/>
      </c>
      <c r="AS114" s="26"/>
      <c r="AT114" s="26"/>
      <c r="AU114" s="26"/>
      <c r="AV114" s="26"/>
      <c r="AW114" s="26"/>
      <c r="AX114" s="57">
        <f t="shared" si="112"/>
        <v>80</v>
      </c>
      <c r="AY114" s="460"/>
      <c r="AZ114" s="36" t="str">
        <f t="shared" si="113"/>
        <v/>
      </c>
      <c r="BA114" s="26"/>
      <c r="BB114" s="26"/>
      <c r="BC114" s="26"/>
      <c r="BD114" s="26"/>
      <c r="BE114" s="26"/>
      <c r="BF114" s="57">
        <f t="shared" si="114"/>
        <v>80</v>
      </c>
      <c r="BG114" s="460"/>
      <c r="BH114" s="36" t="str">
        <f t="shared" si="115"/>
        <v/>
      </c>
      <c r="BI114" s="26"/>
      <c r="BJ114" s="26"/>
      <c r="BK114" s="26"/>
      <c r="BL114" s="26"/>
      <c r="BM114" s="26"/>
      <c r="BN114" s="57">
        <f t="shared" si="116"/>
        <v>80</v>
      </c>
      <c r="BO114" s="301"/>
      <c r="BP114" s="36" t="str">
        <f t="shared" si="117"/>
        <v/>
      </c>
      <c r="BQ114" s="26"/>
      <c r="BR114" s="26"/>
      <c r="BS114" s="26"/>
      <c r="BT114" s="26"/>
      <c r="BU114" s="26"/>
      <c r="BV114" s="57">
        <f t="shared" si="118"/>
        <v>80</v>
      </c>
      <c r="BW114" s="301"/>
      <c r="BX114" s="36" t="str">
        <f t="shared" si="119"/>
        <v/>
      </c>
      <c r="BY114" s="26"/>
      <c r="BZ114" s="26"/>
      <c r="CA114" s="26"/>
      <c r="CB114" s="26"/>
      <c r="CC114" s="26"/>
      <c r="CD114" s="57">
        <f t="shared" si="120"/>
        <v>80</v>
      </c>
      <c r="CE114" s="301"/>
      <c r="CF114" s="36" t="str">
        <f t="shared" si="121"/>
        <v/>
      </c>
      <c r="CL114" s="57">
        <f t="shared" si="122"/>
        <v>80</v>
      </c>
      <c r="CM114" s="301"/>
      <c r="CN114" s="36" t="str">
        <f t="shared" si="123"/>
        <v/>
      </c>
      <c r="CT114" s="57">
        <f t="shared" si="124"/>
        <v>80</v>
      </c>
      <c r="CU114" s="301"/>
      <c r="CV114" s="36" t="str">
        <f t="shared" si="125"/>
        <v/>
      </c>
      <c r="DB114" s="57">
        <f t="shared" si="126"/>
        <v>80</v>
      </c>
      <c r="DC114" s="301"/>
      <c r="DD114" s="36" t="str">
        <f t="shared" si="127"/>
        <v/>
      </c>
      <c r="DJ114" s="57">
        <f t="shared" si="128"/>
        <v>80</v>
      </c>
      <c r="DK114" s="301"/>
      <c r="DL114" s="36" t="str">
        <f t="shared" si="129"/>
        <v/>
      </c>
      <c r="DR114" s="57">
        <f t="shared" si="130"/>
        <v>80</v>
      </c>
      <c r="DS114" s="301"/>
      <c r="DT114" s="36" t="str">
        <f t="shared" si="131"/>
        <v/>
      </c>
      <c r="DZ114" s="57">
        <f t="shared" si="132"/>
        <v>80</v>
      </c>
      <c r="EA114" s="301"/>
      <c r="EB114" s="36" t="str">
        <f t="shared" si="133"/>
        <v/>
      </c>
      <c r="EC114" s="26"/>
      <c r="ED114" s="26"/>
      <c r="EE114" s="26"/>
      <c r="EF114" s="26"/>
      <c r="EG114" s="26"/>
      <c r="EH114" s="57">
        <f t="shared" si="134"/>
        <v>80</v>
      </c>
      <c r="EI114" s="301"/>
      <c r="EJ114" s="36" t="str">
        <f t="shared" si="135"/>
        <v/>
      </c>
      <c r="EK114" s="26"/>
      <c r="EL114" s="26"/>
      <c r="EM114" s="26"/>
      <c r="EN114" s="26"/>
      <c r="EO114" s="26"/>
      <c r="EP114" s="57">
        <f t="shared" si="136"/>
        <v>80</v>
      </c>
      <c r="EQ114" s="301"/>
      <c r="ER114" s="36" t="str">
        <f t="shared" si="137"/>
        <v/>
      </c>
      <c r="ES114" s="26"/>
      <c r="ET114" s="26"/>
      <c r="EU114" s="26"/>
      <c r="EV114" s="26"/>
      <c r="EW114" s="26"/>
      <c r="EX114" s="57">
        <f t="shared" si="138"/>
        <v>80</v>
      </c>
      <c r="EY114" s="301"/>
      <c r="EZ114" s="36" t="str">
        <f t="shared" si="139"/>
        <v/>
      </c>
      <c r="FA114" s="26"/>
      <c r="FB114" s="26"/>
      <c r="FC114" s="26"/>
      <c r="FD114" s="26"/>
      <c r="FE114" s="26"/>
    </row>
    <row r="115" spans="1:161" ht="14.5">
      <c r="A115" s="26"/>
      <c r="B115" s="57">
        <f t="shared" si="101"/>
        <v>81</v>
      </c>
      <c r="C115" s="460"/>
      <c r="D115" s="36" t="str">
        <f t="shared" si="100"/>
        <v/>
      </c>
      <c r="E115" s="26"/>
      <c r="F115" s="26"/>
      <c r="G115" s="26"/>
      <c r="H115" s="26"/>
      <c r="I115" s="26"/>
      <c r="J115" s="57">
        <f t="shared" si="102"/>
        <v>81</v>
      </c>
      <c r="K115" s="460"/>
      <c r="L115" s="36" t="str">
        <f t="shared" si="103"/>
        <v/>
      </c>
      <c r="M115" s="26"/>
      <c r="N115" s="26"/>
      <c r="O115" s="26"/>
      <c r="P115" s="26"/>
      <c r="Q115" s="26"/>
      <c r="R115" s="57">
        <f t="shared" si="104"/>
        <v>81</v>
      </c>
      <c r="S115" s="460"/>
      <c r="T115" s="36" t="str">
        <f t="shared" si="105"/>
        <v/>
      </c>
      <c r="U115" s="26"/>
      <c r="V115" s="26"/>
      <c r="W115" s="26"/>
      <c r="X115" s="26"/>
      <c r="Y115" s="26"/>
      <c r="Z115" s="57">
        <f t="shared" si="106"/>
        <v>81</v>
      </c>
      <c r="AA115" s="460"/>
      <c r="AB115" s="36" t="str">
        <f t="shared" si="107"/>
        <v/>
      </c>
      <c r="AC115" s="26"/>
      <c r="AD115" s="26"/>
      <c r="AE115" s="26"/>
      <c r="AF115" s="26"/>
      <c r="AG115" s="26"/>
      <c r="AH115" s="57">
        <f t="shared" si="108"/>
        <v>81</v>
      </c>
      <c r="AI115" s="460"/>
      <c r="AJ115" s="36" t="str">
        <f t="shared" si="109"/>
        <v/>
      </c>
      <c r="AK115" s="26"/>
      <c r="AL115" s="26"/>
      <c r="AM115" s="26"/>
      <c r="AN115" s="26"/>
      <c r="AO115" s="26"/>
      <c r="AP115" s="57">
        <f t="shared" si="110"/>
        <v>81</v>
      </c>
      <c r="AQ115" s="460"/>
      <c r="AR115" s="36" t="str">
        <f t="shared" si="111"/>
        <v/>
      </c>
      <c r="AS115" s="26"/>
      <c r="AT115" s="26"/>
      <c r="AU115" s="26"/>
      <c r="AV115" s="26"/>
      <c r="AW115" s="26"/>
      <c r="AX115" s="57">
        <f t="shared" si="112"/>
        <v>81</v>
      </c>
      <c r="AY115" s="460"/>
      <c r="AZ115" s="36" t="str">
        <f t="shared" si="113"/>
        <v/>
      </c>
      <c r="BA115" s="26"/>
      <c r="BB115" s="26"/>
      <c r="BC115" s="26"/>
      <c r="BD115" s="26"/>
      <c r="BE115" s="26"/>
      <c r="BF115" s="57">
        <f t="shared" si="114"/>
        <v>81</v>
      </c>
      <c r="BG115" s="460"/>
      <c r="BH115" s="36" t="str">
        <f t="shared" si="115"/>
        <v/>
      </c>
      <c r="BI115" s="26"/>
      <c r="BJ115" s="26"/>
      <c r="BK115" s="26"/>
      <c r="BL115" s="26"/>
      <c r="BM115" s="26"/>
      <c r="BN115" s="57">
        <f t="shared" si="116"/>
        <v>81</v>
      </c>
      <c r="BO115" s="301"/>
      <c r="BP115" s="36" t="str">
        <f t="shared" si="117"/>
        <v/>
      </c>
      <c r="BQ115" s="26"/>
      <c r="BR115" s="26"/>
      <c r="BS115" s="26"/>
      <c r="BT115" s="26"/>
      <c r="BU115" s="26"/>
      <c r="BV115" s="57">
        <f t="shared" si="118"/>
        <v>81</v>
      </c>
      <c r="BW115" s="301"/>
      <c r="BX115" s="36" t="str">
        <f t="shared" si="119"/>
        <v/>
      </c>
      <c r="BY115" s="26"/>
      <c r="BZ115" s="26"/>
      <c r="CA115" s="26"/>
      <c r="CB115" s="26"/>
      <c r="CC115" s="26"/>
      <c r="CD115" s="57">
        <f t="shared" si="120"/>
        <v>81</v>
      </c>
      <c r="CE115" s="301"/>
      <c r="CF115" s="36" t="str">
        <f t="shared" si="121"/>
        <v/>
      </c>
      <c r="CL115" s="57">
        <f t="shared" si="122"/>
        <v>81</v>
      </c>
      <c r="CM115" s="301"/>
      <c r="CN115" s="36" t="str">
        <f t="shared" si="123"/>
        <v/>
      </c>
      <c r="CT115" s="57">
        <f t="shared" si="124"/>
        <v>81</v>
      </c>
      <c r="CU115" s="301"/>
      <c r="CV115" s="36" t="str">
        <f t="shared" si="125"/>
        <v/>
      </c>
      <c r="DB115" s="57">
        <f t="shared" si="126"/>
        <v>81</v>
      </c>
      <c r="DC115" s="301"/>
      <c r="DD115" s="36" t="str">
        <f t="shared" si="127"/>
        <v/>
      </c>
      <c r="DJ115" s="57">
        <f t="shared" si="128"/>
        <v>81</v>
      </c>
      <c r="DK115" s="301"/>
      <c r="DL115" s="36" t="str">
        <f t="shared" si="129"/>
        <v/>
      </c>
      <c r="DR115" s="57">
        <f t="shared" si="130"/>
        <v>81</v>
      </c>
      <c r="DS115" s="301"/>
      <c r="DT115" s="36" t="str">
        <f t="shared" si="131"/>
        <v/>
      </c>
      <c r="DZ115" s="57">
        <f t="shared" si="132"/>
        <v>81</v>
      </c>
      <c r="EA115" s="301"/>
      <c r="EB115" s="36" t="str">
        <f t="shared" si="133"/>
        <v/>
      </c>
      <c r="EC115" s="26"/>
      <c r="ED115" s="26"/>
      <c r="EE115" s="26"/>
      <c r="EF115" s="26"/>
      <c r="EG115" s="26"/>
      <c r="EH115" s="57">
        <f t="shared" si="134"/>
        <v>81</v>
      </c>
      <c r="EI115" s="301"/>
      <c r="EJ115" s="36" t="str">
        <f t="shared" si="135"/>
        <v/>
      </c>
      <c r="EK115" s="26"/>
      <c r="EL115" s="26"/>
      <c r="EM115" s="26"/>
      <c r="EN115" s="26"/>
      <c r="EO115" s="26"/>
      <c r="EP115" s="57">
        <f t="shared" si="136"/>
        <v>81</v>
      </c>
      <c r="EQ115" s="301"/>
      <c r="ER115" s="36" t="str">
        <f t="shared" si="137"/>
        <v/>
      </c>
      <c r="ES115" s="26"/>
      <c r="ET115" s="26"/>
      <c r="EU115" s="26"/>
      <c r="EV115" s="26"/>
      <c r="EW115" s="26"/>
      <c r="EX115" s="57">
        <f t="shared" si="138"/>
        <v>81</v>
      </c>
      <c r="EY115" s="301"/>
      <c r="EZ115" s="36" t="str">
        <f t="shared" si="139"/>
        <v/>
      </c>
      <c r="FA115" s="26"/>
      <c r="FB115" s="26"/>
      <c r="FC115" s="26"/>
      <c r="FD115" s="26"/>
      <c r="FE115" s="26"/>
    </row>
    <row r="116" spans="1:161" ht="14.5">
      <c r="A116" s="26"/>
      <c r="B116" s="57">
        <f t="shared" si="101"/>
        <v>82</v>
      </c>
      <c r="C116" s="460"/>
      <c r="D116" s="36" t="str">
        <f t="shared" si="100"/>
        <v/>
      </c>
      <c r="E116" s="26"/>
      <c r="F116" s="26"/>
      <c r="G116" s="26"/>
      <c r="H116" s="26"/>
      <c r="I116" s="26"/>
      <c r="J116" s="57">
        <f t="shared" si="102"/>
        <v>82</v>
      </c>
      <c r="K116" s="460"/>
      <c r="L116" s="36" t="str">
        <f t="shared" si="103"/>
        <v/>
      </c>
      <c r="M116" s="26"/>
      <c r="N116" s="26"/>
      <c r="O116" s="26"/>
      <c r="P116" s="26"/>
      <c r="Q116" s="26"/>
      <c r="R116" s="57">
        <f t="shared" si="104"/>
        <v>82</v>
      </c>
      <c r="S116" s="460"/>
      <c r="T116" s="36" t="str">
        <f t="shared" si="105"/>
        <v/>
      </c>
      <c r="U116" s="26"/>
      <c r="V116" s="26"/>
      <c r="W116" s="26"/>
      <c r="X116" s="26"/>
      <c r="Y116" s="26"/>
      <c r="Z116" s="57">
        <f t="shared" si="106"/>
        <v>82</v>
      </c>
      <c r="AA116" s="460"/>
      <c r="AB116" s="36" t="str">
        <f t="shared" si="107"/>
        <v/>
      </c>
      <c r="AC116" s="26"/>
      <c r="AD116" s="26"/>
      <c r="AE116" s="26"/>
      <c r="AF116" s="26"/>
      <c r="AG116" s="26"/>
      <c r="AH116" s="57">
        <f t="shared" si="108"/>
        <v>82</v>
      </c>
      <c r="AI116" s="460"/>
      <c r="AJ116" s="36" t="str">
        <f t="shared" si="109"/>
        <v/>
      </c>
      <c r="AK116" s="26"/>
      <c r="AL116" s="26"/>
      <c r="AM116" s="26"/>
      <c r="AN116" s="26"/>
      <c r="AO116" s="26"/>
      <c r="AP116" s="57">
        <f t="shared" si="110"/>
        <v>82</v>
      </c>
      <c r="AQ116" s="460"/>
      <c r="AR116" s="36" t="str">
        <f t="shared" si="111"/>
        <v/>
      </c>
      <c r="AS116" s="26"/>
      <c r="AT116" s="26"/>
      <c r="AU116" s="26"/>
      <c r="AV116" s="26"/>
      <c r="AW116" s="26"/>
      <c r="AX116" s="57">
        <f t="shared" si="112"/>
        <v>82</v>
      </c>
      <c r="AY116" s="460"/>
      <c r="AZ116" s="36" t="str">
        <f t="shared" si="113"/>
        <v/>
      </c>
      <c r="BA116" s="26"/>
      <c r="BB116" s="26"/>
      <c r="BC116" s="26"/>
      <c r="BD116" s="26"/>
      <c r="BE116" s="26"/>
      <c r="BF116" s="57">
        <f t="shared" si="114"/>
        <v>82</v>
      </c>
      <c r="BG116" s="460"/>
      <c r="BH116" s="36" t="str">
        <f t="shared" si="115"/>
        <v/>
      </c>
      <c r="BI116" s="26"/>
      <c r="BJ116" s="26"/>
      <c r="BK116" s="26"/>
      <c r="BL116" s="26"/>
      <c r="BM116" s="26"/>
      <c r="BN116" s="57">
        <f t="shared" si="116"/>
        <v>82</v>
      </c>
      <c r="BO116" s="301"/>
      <c r="BP116" s="36" t="str">
        <f t="shared" si="117"/>
        <v/>
      </c>
      <c r="BQ116" s="26"/>
      <c r="BR116" s="26"/>
      <c r="BS116" s="26"/>
      <c r="BT116" s="26"/>
      <c r="BU116" s="26"/>
      <c r="BV116" s="57">
        <f t="shared" si="118"/>
        <v>82</v>
      </c>
      <c r="BW116" s="301"/>
      <c r="BX116" s="36" t="str">
        <f t="shared" si="119"/>
        <v/>
      </c>
      <c r="BY116" s="26"/>
      <c r="BZ116" s="26"/>
      <c r="CA116" s="26"/>
      <c r="CB116" s="26"/>
      <c r="CC116" s="26"/>
      <c r="CD116" s="57">
        <f t="shared" si="120"/>
        <v>82</v>
      </c>
      <c r="CE116" s="301"/>
      <c r="CF116" s="36" t="str">
        <f t="shared" si="121"/>
        <v/>
      </c>
      <c r="CL116" s="57">
        <f t="shared" si="122"/>
        <v>82</v>
      </c>
      <c r="CM116" s="301"/>
      <c r="CN116" s="36" t="str">
        <f t="shared" si="123"/>
        <v/>
      </c>
      <c r="CT116" s="57">
        <f t="shared" si="124"/>
        <v>82</v>
      </c>
      <c r="CU116" s="301"/>
      <c r="CV116" s="36" t="str">
        <f t="shared" si="125"/>
        <v/>
      </c>
      <c r="DB116" s="57">
        <f t="shared" si="126"/>
        <v>82</v>
      </c>
      <c r="DC116" s="301"/>
      <c r="DD116" s="36" t="str">
        <f t="shared" si="127"/>
        <v/>
      </c>
      <c r="DJ116" s="57">
        <f t="shared" si="128"/>
        <v>82</v>
      </c>
      <c r="DK116" s="301"/>
      <c r="DL116" s="36" t="str">
        <f t="shared" si="129"/>
        <v/>
      </c>
      <c r="DR116" s="57">
        <f t="shared" si="130"/>
        <v>82</v>
      </c>
      <c r="DS116" s="301"/>
      <c r="DT116" s="36" t="str">
        <f t="shared" si="131"/>
        <v/>
      </c>
      <c r="DZ116" s="57">
        <f t="shared" si="132"/>
        <v>82</v>
      </c>
      <c r="EA116" s="301"/>
      <c r="EB116" s="36" t="str">
        <f t="shared" si="133"/>
        <v/>
      </c>
      <c r="EC116" s="26"/>
      <c r="ED116" s="26"/>
      <c r="EE116" s="26"/>
      <c r="EF116" s="26"/>
      <c r="EG116" s="26"/>
      <c r="EH116" s="57">
        <f t="shared" si="134"/>
        <v>82</v>
      </c>
      <c r="EI116" s="301"/>
      <c r="EJ116" s="36" t="str">
        <f t="shared" si="135"/>
        <v/>
      </c>
      <c r="EK116" s="26"/>
      <c r="EL116" s="26"/>
      <c r="EM116" s="26"/>
      <c r="EN116" s="26"/>
      <c r="EO116" s="26"/>
      <c r="EP116" s="57">
        <f t="shared" si="136"/>
        <v>82</v>
      </c>
      <c r="EQ116" s="301"/>
      <c r="ER116" s="36" t="str">
        <f t="shared" si="137"/>
        <v/>
      </c>
      <c r="ES116" s="26"/>
      <c r="ET116" s="26"/>
      <c r="EU116" s="26"/>
      <c r="EV116" s="26"/>
      <c r="EW116" s="26"/>
      <c r="EX116" s="57">
        <f t="shared" si="138"/>
        <v>82</v>
      </c>
      <c r="EY116" s="301"/>
      <c r="EZ116" s="36" t="str">
        <f t="shared" si="139"/>
        <v/>
      </c>
      <c r="FA116" s="26"/>
      <c r="FB116" s="26"/>
      <c r="FC116" s="26"/>
      <c r="FD116" s="26"/>
      <c r="FE116" s="26"/>
    </row>
    <row r="117" spans="1:161" ht="14.5">
      <c r="A117" s="26"/>
      <c r="B117" s="57">
        <f t="shared" si="101"/>
        <v>83</v>
      </c>
      <c r="C117" s="460"/>
      <c r="D117" s="36" t="str">
        <f t="shared" si="100"/>
        <v/>
      </c>
      <c r="E117" s="26"/>
      <c r="F117" s="26"/>
      <c r="G117" s="26"/>
      <c r="H117" s="26"/>
      <c r="I117" s="26"/>
      <c r="J117" s="57">
        <f t="shared" si="102"/>
        <v>83</v>
      </c>
      <c r="K117" s="460"/>
      <c r="L117" s="36" t="str">
        <f t="shared" si="103"/>
        <v/>
      </c>
      <c r="M117" s="26"/>
      <c r="N117" s="26"/>
      <c r="O117" s="26"/>
      <c r="P117" s="26"/>
      <c r="Q117" s="26"/>
      <c r="R117" s="57">
        <f t="shared" si="104"/>
        <v>83</v>
      </c>
      <c r="S117" s="460"/>
      <c r="T117" s="36" t="str">
        <f t="shared" si="105"/>
        <v/>
      </c>
      <c r="U117" s="26"/>
      <c r="V117" s="26"/>
      <c r="W117" s="26"/>
      <c r="X117" s="26"/>
      <c r="Y117" s="26"/>
      <c r="Z117" s="57">
        <f t="shared" si="106"/>
        <v>83</v>
      </c>
      <c r="AA117" s="460"/>
      <c r="AB117" s="36" t="str">
        <f t="shared" si="107"/>
        <v/>
      </c>
      <c r="AC117" s="26"/>
      <c r="AD117" s="26"/>
      <c r="AE117" s="26"/>
      <c r="AF117" s="26"/>
      <c r="AG117" s="26"/>
      <c r="AH117" s="57">
        <f t="shared" si="108"/>
        <v>83</v>
      </c>
      <c r="AI117" s="460"/>
      <c r="AJ117" s="36" t="str">
        <f t="shared" si="109"/>
        <v/>
      </c>
      <c r="AK117" s="26"/>
      <c r="AL117" s="26"/>
      <c r="AM117" s="26"/>
      <c r="AN117" s="26"/>
      <c r="AO117" s="26"/>
      <c r="AP117" s="57">
        <f t="shared" si="110"/>
        <v>83</v>
      </c>
      <c r="AQ117" s="460"/>
      <c r="AR117" s="36" t="str">
        <f t="shared" si="111"/>
        <v/>
      </c>
      <c r="AS117" s="26"/>
      <c r="AT117" s="26"/>
      <c r="AU117" s="26"/>
      <c r="AV117" s="26"/>
      <c r="AW117" s="26"/>
      <c r="AX117" s="57">
        <f t="shared" si="112"/>
        <v>83</v>
      </c>
      <c r="AY117" s="460"/>
      <c r="AZ117" s="36" t="str">
        <f t="shared" si="113"/>
        <v/>
      </c>
      <c r="BA117" s="26"/>
      <c r="BB117" s="26"/>
      <c r="BC117" s="26"/>
      <c r="BD117" s="26"/>
      <c r="BE117" s="26"/>
      <c r="BF117" s="57">
        <f t="shared" si="114"/>
        <v>83</v>
      </c>
      <c r="BG117" s="460"/>
      <c r="BH117" s="36" t="str">
        <f t="shared" si="115"/>
        <v/>
      </c>
      <c r="BI117" s="26"/>
      <c r="BJ117" s="26"/>
      <c r="BK117" s="26"/>
      <c r="BL117" s="26"/>
      <c r="BM117" s="26"/>
      <c r="BN117" s="57">
        <f t="shared" si="116"/>
        <v>83</v>
      </c>
      <c r="BO117" s="301"/>
      <c r="BP117" s="36" t="str">
        <f t="shared" si="117"/>
        <v/>
      </c>
      <c r="BQ117" s="26"/>
      <c r="BR117" s="26"/>
      <c r="BS117" s="26"/>
      <c r="BT117" s="26"/>
      <c r="BU117" s="26"/>
      <c r="BV117" s="57">
        <f t="shared" si="118"/>
        <v>83</v>
      </c>
      <c r="BW117" s="301"/>
      <c r="BX117" s="36" t="str">
        <f t="shared" si="119"/>
        <v/>
      </c>
      <c r="BY117" s="26"/>
      <c r="BZ117" s="26"/>
      <c r="CA117" s="26"/>
      <c r="CB117" s="26"/>
      <c r="CC117" s="26"/>
      <c r="CD117" s="57">
        <f t="shared" si="120"/>
        <v>83</v>
      </c>
      <c r="CE117" s="301"/>
      <c r="CF117" s="36" t="str">
        <f t="shared" si="121"/>
        <v/>
      </c>
      <c r="CL117" s="57">
        <f t="shared" si="122"/>
        <v>83</v>
      </c>
      <c r="CM117" s="301"/>
      <c r="CN117" s="36" t="str">
        <f t="shared" si="123"/>
        <v/>
      </c>
      <c r="CT117" s="57">
        <f t="shared" si="124"/>
        <v>83</v>
      </c>
      <c r="CU117" s="301"/>
      <c r="CV117" s="36" t="str">
        <f t="shared" si="125"/>
        <v/>
      </c>
      <c r="DB117" s="57">
        <f t="shared" si="126"/>
        <v>83</v>
      </c>
      <c r="DC117" s="301"/>
      <c r="DD117" s="36" t="str">
        <f t="shared" si="127"/>
        <v/>
      </c>
      <c r="DJ117" s="57">
        <f t="shared" si="128"/>
        <v>83</v>
      </c>
      <c r="DK117" s="301"/>
      <c r="DL117" s="36" t="str">
        <f t="shared" si="129"/>
        <v/>
      </c>
      <c r="DR117" s="57">
        <f t="shared" si="130"/>
        <v>83</v>
      </c>
      <c r="DS117" s="301"/>
      <c r="DT117" s="36" t="str">
        <f t="shared" si="131"/>
        <v/>
      </c>
      <c r="DZ117" s="57">
        <f t="shared" si="132"/>
        <v>83</v>
      </c>
      <c r="EA117" s="301"/>
      <c r="EB117" s="36" t="str">
        <f t="shared" si="133"/>
        <v/>
      </c>
      <c r="EC117" s="26"/>
      <c r="ED117" s="26"/>
      <c r="EE117" s="26"/>
      <c r="EF117" s="26"/>
      <c r="EG117" s="26"/>
      <c r="EH117" s="57">
        <f t="shared" si="134"/>
        <v>83</v>
      </c>
      <c r="EI117" s="301"/>
      <c r="EJ117" s="36" t="str">
        <f t="shared" si="135"/>
        <v/>
      </c>
      <c r="EK117" s="26"/>
      <c r="EL117" s="26"/>
      <c r="EM117" s="26"/>
      <c r="EN117" s="26"/>
      <c r="EO117" s="26"/>
      <c r="EP117" s="57">
        <f t="shared" si="136"/>
        <v>83</v>
      </c>
      <c r="EQ117" s="301"/>
      <c r="ER117" s="36" t="str">
        <f t="shared" si="137"/>
        <v/>
      </c>
      <c r="ES117" s="26"/>
      <c r="ET117" s="26"/>
      <c r="EU117" s="26"/>
      <c r="EV117" s="26"/>
      <c r="EW117" s="26"/>
      <c r="EX117" s="57">
        <f t="shared" si="138"/>
        <v>83</v>
      </c>
      <c r="EY117" s="301"/>
      <c r="EZ117" s="36" t="str">
        <f t="shared" si="139"/>
        <v/>
      </c>
      <c r="FA117" s="26"/>
      <c r="FB117" s="26"/>
      <c r="FC117" s="26"/>
      <c r="FD117" s="26"/>
      <c r="FE117" s="26"/>
    </row>
    <row r="118" spans="1:161" ht="14.5">
      <c r="A118" s="26"/>
      <c r="B118" s="57">
        <f t="shared" si="101"/>
        <v>84</v>
      </c>
      <c r="C118" s="460"/>
      <c r="D118" s="36" t="str">
        <f t="shared" si="100"/>
        <v/>
      </c>
      <c r="E118" s="26"/>
      <c r="F118" s="26"/>
      <c r="G118" s="26"/>
      <c r="H118" s="26"/>
      <c r="I118" s="26"/>
      <c r="J118" s="57">
        <f t="shared" si="102"/>
        <v>84</v>
      </c>
      <c r="K118" s="460"/>
      <c r="L118" s="36" t="str">
        <f t="shared" si="103"/>
        <v/>
      </c>
      <c r="M118" s="26"/>
      <c r="N118" s="26"/>
      <c r="O118" s="26"/>
      <c r="P118" s="26"/>
      <c r="Q118" s="26"/>
      <c r="R118" s="57">
        <f t="shared" si="104"/>
        <v>84</v>
      </c>
      <c r="S118" s="460"/>
      <c r="T118" s="36" t="str">
        <f t="shared" si="105"/>
        <v/>
      </c>
      <c r="U118" s="26"/>
      <c r="V118" s="26"/>
      <c r="W118" s="26"/>
      <c r="X118" s="26"/>
      <c r="Y118" s="26"/>
      <c r="Z118" s="57">
        <f t="shared" si="106"/>
        <v>84</v>
      </c>
      <c r="AA118" s="460"/>
      <c r="AB118" s="36" t="str">
        <f t="shared" si="107"/>
        <v/>
      </c>
      <c r="AC118" s="26"/>
      <c r="AD118" s="26"/>
      <c r="AE118" s="26"/>
      <c r="AF118" s="26"/>
      <c r="AG118" s="26"/>
      <c r="AH118" s="57">
        <f t="shared" si="108"/>
        <v>84</v>
      </c>
      <c r="AI118" s="460"/>
      <c r="AJ118" s="36" t="str">
        <f t="shared" si="109"/>
        <v/>
      </c>
      <c r="AK118" s="26"/>
      <c r="AL118" s="26"/>
      <c r="AM118" s="26"/>
      <c r="AN118" s="26"/>
      <c r="AO118" s="26"/>
      <c r="AP118" s="57">
        <f t="shared" si="110"/>
        <v>84</v>
      </c>
      <c r="AQ118" s="460"/>
      <c r="AR118" s="36" t="str">
        <f t="shared" si="111"/>
        <v/>
      </c>
      <c r="AS118" s="26"/>
      <c r="AT118" s="26"/>
      <c r="AU118" s="26"/>
      <c r="AV118" s="26"/>
      <c r="AW118" s="26"/>
      <c r="AX118" s="57">
        <f t="shared" si="112"/>
        <v>84</v>
      </c>
      <c r="AY118" s="460"/>
      <c r="AZ118" s="36" t="str">
        <f t="shared" si="113"/>
        <v/>
      </c>
      <c r="BA118" s="26"/>
      <c r="BB118" s="26"/>
      <c r="BC118" s="26"/>
      <c r="BD118" s="26"/>
      <c r="BE118" s="26"/>
      <c r="BF118" s="57">
        <f t="shared" si="114"/>
        <v>84</v>
      </c>
      <c r="BG118" s="460"/>
      <c r="BH118" s="36" t="str">
        <f t="shared" si="115"/>
        <v/>
      </c>
      <c r="BI118" s="26"/>
      <c r="BJ118" s="26"/>
      <c r="BK118" s="26"/>
      <c r="BL118" s="26"/>
      <c r="BM118" s="26"/>
      <c r="BN118" s="57">
        <f t="shared" si="116"/>
        <v>84</v>
      </c>
      <c r="BO118" s="301"/>
      <c r="BP118" s="36" t="str">
        <f t="shared" si="117"/>
        <v/>
      </c>
      <c r="BQ118" s="26"/>
      <c r="BR118" s="26"/>
      <c r="BS118" s="26"/>
      <c r="BT118" s="26"/>
      <c r="BU118" s="26"/>
      <c r="BV118" s="57">
        <f t="shared" si="118"/>
        <v>84</v>
      </c>
      <c r="BW118" s="301"/>
      <c r="BX118" s="36" t="str">
        <f t="shared" si="119"/>
        <v/>
      </c>
      <c r="BY118" s="26"/>
      <c r="BZ118" s="26"/>
      <c r="CA118" s="26"/>
      <c r="CB118" s="26"/>
      <c r="CC118" s="26"/>
      <c r="CD118" s="57">
        <f t="shared" si="120"/>
        <v>84</v>
      </c>
      <c r="CE118" s="301"/>
      <c r="CF118" s="36" t="str">
        <f t="shared" si="121"/>
        <v/>
      </c>
      <c r="CL118" s="57">
        <f t="shared" si="122"/>
        <v>84</v>
      </c>
      <c r="CM118" s="301"/>
      <c r="CN118" s="36" t="str">
        <f t="shared" si="123"/>
        <v/>
      </c>
      <c r="CT118" s="57">
        <f t="shared" si="124"/>
        <v>84</v>
      </c>
      <c r="CU118" s="301"/>
      <c r="CV118" s="36" t="str">
        <f t="shared" si="125"/>
        <v/>
      </c>
      <c r="DB118" s="57">
        <f t="shared" si="126"/>
        <v>84</v>
      </c>
      <c r="DC118" s="301"/>
      <c r="DD118" s="36" t="str">
        <f t="shared" si="127"/>
        <v/>
      </c>
      <c r="DJ118" s="57">
        <f t="shared" si="128"/>
        <v>84</v>
      </c>
      <c r="DK118" s="301"/>
      <c r="DL118" s="36" t="str">
        <f t="shared" si="129"/>
        <v/>
      </c>
      <c r="DR118" s="57">
        <f t="shared" si="130"/>
        <v>84</v>
      </c>
      <c r="DS118" s="301"/>
      <c r="DT118" s="36" t="str">
        <f t="shared" si="131"/>
        <v/>
      </c>
      <c r="DZ118" s="57">
        <f t="shared" si="132"/>
        <v>84</v>
      </c>
      <c r="EA118" s="301"/>
      <c r="EB118" s="36" t="str">
        <f t="shared" si="133"/>
        <v/>
      </c>
      <c r="EC118" s="26"/>
      <c r="ED118" s="26"/>
      <c r="EE118" s="26"/>
      <c r="EF118" s="26"/>
      <c r="EG118" s="26"/>
      <c r="EH118" s="57">
        <f t="shared" si="134"/>
        <v>84</v>
      </c>
      <c r="EI118" s="301"/>
      <c r="EJ118" s="36" t="str">
        <f t="shared" si="135"/>
        <v/>
      </c>
      <c r="EK118" s="26"/>
      <c r="EL118" s="26"/>
      <c r="EM118" s="26"/>
      <c r="EN118" s="26"/>
      <c r="EO118" s="26"/>
      <c r="EP118" s="57">
        <f t="shared" si="136"/>
        <v>84</v>
      </c>
      <c r="EQ118" s="301"/>
      <c r="ER118" s="36" t="str">
        <f t="shared" si="137"/>
        <v/>
      </c>
      <c r="ES118" s="26"/>
      <c r="ET118" s="26"/>
      <c r="EU118" s="26"/>
      <c r="EV118" s="26"/>
      <c r="EW118" s="26"/>
      <c r="EX118" s="57">
        <f t="shared" si="138"/>
        <v>84</v>
      </c>
      <c r="EY118" s="301"/>
      <c r="EZ118" s="36" t="str">
        <f t="shared" si="139"/>
        <v/>
      </c>
      <c r="FA118" s="26"/>
      <c r="FB118" s="26"/>
      <c r="FC118" s="26"/>
      <c r="FD118" s="26"/>
      <c r="FE118" s="26"/>
    </row>
    <row r="119" spans="1:161" ht="14.5">
      <c r="A119" s="26"/>
      <c r="B119" s="57">
        <f t="shared" si="101"/>
        <v>85</v>
      </c>
      <c r="C119" s="460"/>
      <c r="D119" s="36" t="str">
        <f t="shared" si="100"/>
        <v/>
      </c>
      <c r="E119" s="26"/>
      <c r="F119" s="26"/>
      <c r="G119" s="26"/>
      <c r="H119" s="26"/>
      <c r="I119" s="26"/>
      <c r="J119" s="57">
        <f t="shared" si="102"/>
        <v>85</v>
      </c>
      <c r="K119" s="460"/>
      <c r="L119" s="36" t="str">
        <f t="shared" si="103"/>
        <v/>
      </c>
      <c r="M119" s="26"/>
      <c r="N119" s="26"/>
      <c r="O119" s="26"/>
      <c r="P119" s="26"/>
      <c r="Q119" s="26"/>
      <c r="R119" s="57">
        <f t="shared" si="104"/>
        <v>85</v>
      </c>
      <c r="S119" s="460"/>
      <c r="T119" s="36" t="str">
        <f t="shared" si="105"/>
        <v/>
      </c>
      <c r="U119" s="26"/>
      <c r="V119" s="26"/>
      <c r="W119" s="26"/>
      <c r="X119" s="26"/>
      <c r="Y119" s="26"/>
      <c r="Z119" s="57">
        <f t="shared" si="106"/>
        <v>85</v>
      </c>
      <c r="AA119" s="460"/>
      <c r="AB119" s="36" t="str">
        <f t="shared" si="107"/>
        <v/>
      </c>
      <c r="AC119" s="26"/>
      <c r="AD119" s="26"/>
      <c r="AE119" s="26"/>
      <c r="AF119" s="26"/>
      <c r="AG119" s="26"/>
      <c r="AH119" s="57">
        <f t="shared" si="108"/>
        <v>85</v>
      </c>
      <c r="AI119" s="460"/>
      <c r="AJ119" s="36" t="str">
        <f t="shared" si="109"/>
        <v/>
      </c>
      <c r="AK119" s="26"/>
      <c r="AL119" s="26"/>
      <c r="AM119" s="26"/>
      <c r="AN119" s="26"/>
      <c r="AO119" s="26"/>
      <c r="AP119" s="57">
        <f t="shared" si="110"/>
        <v>85</v>
      </c>
      <c r="AQ119" s="460"/>
      <c r="AR119" s="36" t="str">
        <f t="shared" si="111"/>
        <v/>
      </c>
      <c r="AS119" s="26"/>
      <c r="AT119" s="26"/>
      <c r="AU119" s="26"/>
      <c r="AV119" s="26"/>
      <c r="AW119" s="26"/>
      <c r="AX119" s="57">
        <f t="shared" si="112"/>
        <v>85</v>
      </c>
      <c r="AY119" s="460"/>
      <c r="AZ119" s="36" t="str">
        <f t="shared" si="113"/>
        <v/>
      </c>
      <c r="BA119" s="26"/>
      <c r="BB119" s="26"/>
      <c r="BC119" s="26"/>
      <c r="BD119" s="26"/>
      <c r="BE119" s="26"/>
      <c r="BF119" s="57">
        <f t="shared" si="114"/>
        <v>85</v>
      </c>
      <c r="BG119" s="460"/>
      <c r="BH119" s="36" t="str">
        <f t="shared" si="115"/>
        <v/>
      </c>
      <c r="BI119" s="26"/>
      <c r="BJ119" s="26"/>
      <c r="BK119" s="26"/>
      <c r="BL119" s="26"/>
      <c r="BM119" s="26"/>
      <c r="BN119" s="57">
        <f t="shared" si="116"/>
        <v>85</v>
      </c>
      <c r="BO119" s="301"/>
      <c r="BP119" s="36" t="str">
        <f t="shared" si="117"/>
        <v/>
      </c>
      <c r="BQ119" s="26"/>
      <c r="BR119" s="26"/>
      <c r="BS119" s="26"/>
      <c r="BT119" s="26"/>
      <c r="BU119" s="26"/>
      <c r="BV119" s="57">
        <f t="shared" si="118"/>
        <v>85</v>
      </c>
      <c r="BW119" s="301"/>
      <c r="BX119" s="36" t="str">
        <f t="shared" si="119"/>
        <v/>
      </c>
      <c r="BY119" s="26"/>
      <c r="BZ119" s="26"/>
      <c r="CA119" s="26"/>
      <c r="CB119" s="26"/>
      <c r="CC119" s="26"/>
      <c r="CD119" s="57">
        <f t="shared" si="120"/>
        <v>85</v>
      </c>
      <c r="CE119" s="301"/>
      <c r="CF119" s="36" t="str">
        <f t="shared" si="121"/>
        <v/>
      </c>
      <c r="CL119" s="57">
        <f t="shared" si="122"/>
        <v>85</v>
      </c>
      <c r="CM119" s="301"/>
      <c r="CN119" s="36" t="str">
        <f t="shared" si="123"/>
        <v/>
      </c>
      <c r="CT119" s="57">
        <f t="shared" si="124"/>
        <v>85</v>
      </c>
      <c r="CU119" s="301"/>
      <c r="CV119" s="36" t="str">
        <f t="shared" si="125"/>
        <v/>
      </c>
      <c r="DB119" s="57">
        <f t="shared" si="126"/>
        <v>85</v>
      </c>
      <c r="DC119" s="301"/>
      <c r="DD119" s="36" t="str">
        <f t="shared" si="127"/>
        <v/>
      </c>
      <c r="DJ119" s="57">
        <f t="shared" si="128"/>
        <v>85</v>
      </c>
      <c r="DK119" s="301"/>
      <c r="DL119" s="36" t="str">
        <f t="shared" si="129"/>
        <v/>
      </c>
      <c r="DR119" s="57">
        <f t="shared" si="130"/>
        <v>85</v>
      </c>
      <c r="DS119" s="301"/>
      <c r="DT119" s="36" t="str">
        <f t="shared" si="131"/>
        <v/>
      </c>
      <c r="DZ119" s="57">
        <f t="shared" si="132"/>
        <v>85</v>
      </c>
      <c r="EA119" s="301"/>
      <c r="EB119" s="36" t="str">
        <f t="shared" si="133"/>
        <v/>
      </c>
      <c r="EC119" s="26"/>
      <c r="ED119" s="26"/>
      <c r="EE119" s="26"/>
      <c r="EF119" s="26"/>
      <c r="EG119" s="26"/>
      <c r="EH119" s="57">
        <f t="shared" si="134"/>
        <v>85</v>
      </c>
      <c r="EI119" s="301"/>
      <c r="EJ119" s="36" t="str">
        <f t="shared" si="135"/>
        <v/>
      </c>
      <c r="EK119" s="26"/>
      <c r="EL119" s="26"/>
      <c r="EM119" s="26"/>
      <c r="EN119" s="26"/>
      <c r="EO119" s="26"/>
      <c r="EP119" s="57">
        <f t="shared" si="136"/>
        <v>85</v>
      </c>
      <c r="EQ119" s="301"/>
      <c r="ER119" s="36" t="str">
        <f t="shared" si="137"/>
        <v/>
      </c>
      <c r="ES119" s="26"/>
      <c r="ET119" s="26"/>
      <c r="EU119" s="26"/>
      <c r="EV119" s="26"/>
      <c r="EW119" s="26"/>
      <c r="EX119" s="57">
        <f t="shared" si="138"/>
        <v>85</v>
      </c>
      <c r="EY119" s="301"/>
      <c r="EZ119" s="36" t="str">
        <f t="shared" si="139"/>
        <v/>
      </c>
      <c r="FA119" s="26"/>
      <c r="FB119" s="26"/>
      <c r="FC119" s="26"/>
      <c r="FD119" s="26"/>
      <c r="FE119" s="26"/>
    </row>
    <row r="120" spans="1:161" ht="14.5">
      <c r="A120" s="26"/>
      <c r="B120" s="57">
        <f t="shared" si="101"/>
        <v>86</v>
      </c>
      <c r="C120" s="460"/>
      <c r="D120" s="36" t="str">
        <f t="shared" si="100"/>
        <v/>
      </c>
      <c r="E120" s="26"/>
      <c r="F120" s="26"/>
      <c r="G120" s="26"/>
      <c r="H120" s="26"/>
      <c r="I120" s="26"/>
      <c r="J120" s="57">
        <f t="shared" si="102"/>
        <v>86</v>
      </c>
      <c r="K120" s="460"/>
      <c r="L120" s="36" t="str">
        <f t="shared" si="103"/>
        <v/>
      </c>
      <c r="M120" s="26"/>
      <c r="N120" s="26"/>
      <c r="O120" s="26"/>
      <c r="P120" s="26"/>
      <c r="Q120" s="26"/>
      <c r="R120" s="57">
        <f t="shared" si="104"/>
        <v>86</v>
      </c>
      <c r="S120" s="460"/>
      <c r="T120" s="36" t="str">
        <f t="shared" si="105"/>
        <v/>
      </c>
      <c r="U120" s="26"/>
      <c r="V120" s="26"/>
      <c r="W120" s="26"/>
      <c r="X120" s="26"/>
      <c r="Y120" s="26"/>
      <c r="Z120" s="57">
        <f t="shared" si="106"/>
        <v>86</v>
      </c>
      <c r="AA120" s="460"/>
      <c r="AB120" s="36" t="str">
        <f t="shared" si="107"/>
        <v/>
      </c>
      <c r="AC120" s="26"/>
      <c r="AD120" s="26"/>
      <c r="AE120" s="26"/>
      <c r="AF120" s="26"/>
      <c r="AG120" s="26"/>
      <c r="AH120" s="57">
        <f t="shared" si="108"/>
        <v>86</v>
      </c>
      <c r="AI120" s="460"/>
      <c r="AJ120" s="36" t="str">
        <f t="shared" si="109"/>
        <v/>
      </c>
      <c r="AK120" s="26"/>
      <c r="AL120" s="26"/>
      <c r="AM120" s="26"/>
      <c r="AN120" s="26"/>
      <c r="AO120" s="26"/>
      <c r="AP120" s="57">
        <f t="shared" si="110"/>
        <v>86</v>
      </c>
      <c r="AQ120" s="460"/>
      <c r="AR120" s="36" t="str">
        <f t="shared" si="111"/>
        <v/>
      </c>
      <c r="AS120" s="26"/>
      <c r="AT120" s="26"/>
      <c r="AU120" s="26"/>
      <c r="AV120" s="26"/>
      <c r="AW120" s="26"/>
      <c r="AX120" s="57">
        <f t="shared" si="112"/>
        <v>86</v>
      </c>
      <c r="AY120" s="460"/>
      <c r="AZ120" s="36" t="str">
        <f t="shared" si="113"/>
        <v/>
      </c>
      <c r="BA120" s="26"/>
      <c r="BB120" s="26"/>
      <c r="BC120" s="26"/>
      <c r="BD120" s="26"/>
      <c r="BE120" s="26"/>
      <c r="BF120" s="57">
        <f t="shared" si="114"/>
        <v>86</v>
      </c>
      <c r="BG120" s="460"/>
      <c r="BH120" s="36" t="str">
        <f t="shared" si="115"/>
        <v/>
      </c>
      <c r="BI120" s="26"/>
      <c r="BJ120" s="26"/>
      <c r="BK120" s="26"/>
      <c r="BL120" s="26"/>
      <c r="BM120" s="26"/>
      <c r="BN120" s="57">
        <f t="shared" si="116"/>
        <v>86</v>
      </c>
      <c r="BO120" s="301"/>
      <c r="BP120" s="36" t="str">
        <f t="shared" si="117"/>
        <v/>
      </c>
      <c r="BQ120" s="26"/>
      <c r="BR120" s="26"/>
      <c r="BS120" s="26"/>
      <c r="BT120" s="26"/>
      <c r="BU120" s="26"/>
      <c r="BV120" s="57">
        <f t="shared" si="118"/>
        <v>86</v>
      </c>
      <c r="BW120" s="301"/>
      <c r="BX120" s="36" t="str">
        <f t="shared" si="119"/>
        <v/>
      </c>
      <c r="BY120" s="26"/>
      <c r="BZ120" s="26"/>
      <c r="CA120" s="26"/>
      <c r="CB120" s="26"/>
      <c r="CC120" s="26"/>
      <c r="CD120" s="57">
        <f t="shared" si="120"/>
        <v>86</v>
      </c>
      <c r="CE120" s="301"/>
      <c r="CF120" s="36" t="str">
        <f t="shared" si="121"/>
        <v/>
      </c>
      <c r="CL120" s="57">
        <f t="shared" si="122"/>
        <v>86</v>
      </c>
      <c r="CM120" s="301"/>
      <c r="CN120" s="36" t="str">
        <f t="shared" si="123"/>
        <v/>
      </c>
      <c r="CT120" s="57">
        <f t="shared" si="124"/>
        <v>86</v>
      </c>
      <c r="CU120" s="301"/>
      <c r="CV120" s="36" t="str">
        <f t="shared" si="125"/>
        <v/>
      </c>
      <c r="DB120" s="57">
        <f t="shared" si="126"/>
        <v>86</v>
      </c>
      <c r="DC120" s="301"/>
      <c r="DD120" s="36" t="str">
        <f t="shared" si="127"/>
        <v/>
      </c>
      <c r="DJ120" s="57">
        <f t="shared" si="128"/>
        <v>86</v>
      </c>
      <c r="DK120" s="301"/>
      <c r="DL120" s="36" t="str">
        <f t="shared" si="129"/>
        <v/>
      </c>
      <c r="DR120" s="57">
        <f t="shared" si="130"/>
        <v>86</v>
      </c>
      <c r="DS120" s="301"/>
      <c r="DT120" s="36" t="str">
        <f t="shared" si="131"/>
        <v/>
      </c>
      <c r="DZ120" s="57">
        <f t="shared" si="132"/>
        <v>86</v>
      </c>
      <c r="EA120" s="301"/>
      <c r="EB120" s="36" t="str">
        <f t="shared" si="133"/>
        <v/>
      </c>
      <c r="EC120" s="26"/>
      <c r="ED120" s="26"/>
      <c r="EE120" s="26"/>
      <c r="EF120" s="26"/>
      <c r="EG120" s="26"/>
      <c r="EH120" s="57">
        <f t="shared" si="134"/>
        <v>86</v>
      </c>
      <c r="EI120" s="301"/>
      <c r="EJ120" s="36" t="str">
        <f t="shared" si="135"/>
        <v/>
      </c>
      <c r="EK120" s="26"/>
      <c r="EL120" s="26"/>
      <c r="EM120" s="26"/>
      <c r="EN120" s="26"/>
      <c r="EO120" s="26"/>
      <c r="EP120" s="57">
        <f t="shared" si="136"/>
        <v>86</v>
      </c>
      <c r="EQ120" s="301"/>
      <c r="ER120" s="36" t="str">
        <f t="shared" si="137"/>
        <v/>
      </c>
      <c r="ES120" s="26"/>
      <c r="ET120" s="26"/>
      <c r="EU120" s="26"/>
      <c r="EV120" s="26"/>
      <c r="EW120" s="26"/>
      <c r="EX120" s="57">
        <f t="shared" si="138"/>
        <v>86</v>
      </c>
      <c r="EY120" s="301"/>
      <c r="EZ120" s="36" t="str">
        <f t="shared" si="139"/>
        <v/>
      </c>
      <c r="FA120" s="26"/>
      <c r="FB120" s="26"/>
      <c r="FC120" s="26"/>
      <c r="FD120" s="26"/>
      <c r="FE120" s="26"/>
    </row>
    <row r="121" spans="1:161" ht="14.5">
      <c r="A121" s="26"/>
      <c r="B121" s="57">
        <f t="shared" si="101"/>
        <v>87</v>
      </c>
      <c r="C121" s="460"/>
      <c r="D121" s="36" t="str">
        <f t="shared" si="100"/>
        <v/>
      </c>
      <c r="E121" s="26"/>
      <c r="F121" s="26"/>
      <c r="G121" s="26"/>
      <c r="H121" s="26"/>
      <c r="I121" s="26"/>
      <c r="J121" s="57">
        <f t="shared" si="102"/>
        <v>87</v>
      </c>
      <c r="K121" s="460"/>
      <c r="L121" s="36" t="str">
        <f t="shared" si="103"/>
        <v/>
      </c>
      <c r="M121" s="26"/>
      <c r="N121" s="26"/>
      <c r="O121" s="26"/>
      <c r="P121" s="26"/>
      <c r="Q121" s="26"/>
      <c r="R121" s="57">
        <f t="shared" si="104"/>
        <v>87</v>
      </c>
      <c r="S121" s="460"/>
      <c r="T121" s="36" t="str">
        <f t="shared" si="105"/>
        <v/>
      </c>
      <c r="U121" s="26"/>
      <c r="V121" s="26"/>
      <c r="W121" s="26"/>
      <c r="X121" s="26"/>
      <c r="Y121" s="26"/>
      <c r="Z121" s="57">
        <f t="shared" si="106"/>
        <v>87</v>
      </c>
      <c r="AA121" s="460"/>
      <c r="AB121" s="36" t="str">
        <f t="shared" si="107"/>
        <v/>
      </c>
      <c r="AC121" s="26"/>
      <c r="AD121" s="26"/>
      <c r="AE121" s="26"/>
      <c r="AF121" s="26"/>
      <c r="AG121" s="26"/>
      <c r="AH121" s="57">
        <f t="shared" si="108"/>
        <v>87</v>
      </c>
      <c r="AI121" s="460"/>
      <c r="AJ121" s="36" t="str">
        <f t="shared" si="109"/>
        <v/>
      </c>
      <c r="AK121" s="26"/>
      <c r="AL121" s="26"/>
      <c r="AM121" s="26"/>
      <c r="AN121" s="26"/>
      <c r="AO121" s="26"/>
      <c r="AP121" s="57">
        <f t="shared" si="110"/>
        <v>87</v>
      </c>
      <c r="AQ121" s="460"/>
      <c r="AR121" s="36" t="str">
        <f t="shared" si="111"/>
        <v/>
      </c>
      <c r="AS121" s="26"/>
      <c r="AT121" s="26"/>
      <c r="AU121" s="26"/>
      <c r="AV121" s="26"/>
      <c r="AW121" s="26"/>
      <c r="AX121" s="57">
        <f t="shared" si="112"/>
        <v>87</v>
      </c>
      <c r="AY121" s="460"/>
      <c r="AZ121" s="36" t="str">
        <f t="shared" si="113"/>
        <v/>
      </c>
      <c r="BA121" s="26"/>
      <c r="BB121" s="26"/>
      <c r="BC121" s="26"/>
      <c r="BD121" s="26"/>
      <c r="BE121" s="26"/>
      <c r="BF121" s="57">
        <f t="shared" si="114"/>
        <v>87</v>
      </c>
      <c r="BG121" s="460"/>
      <c r="BH121" s="36" t="str">
        <f t="shared" si="115"/>
        <v/>
      </c>
      <c r="BI121" s="26"/>
      <c r="BJ121" s="26"/>
      <c r="BK121" s="26"/>
      <c r="BL121" s="26"/>
      <c r="BM121" s="26"/>
      <c r="BN121" s="57">
        <f t="shared" si="116"/>
        <v>87</v>
      </c>
      <c r="BO121" s="301"/>
      <c r="BP121" s="36" t="str">
        <f t="shared" si="117"/>
        <v/>
      </c>
      <c r="BQ121" s="26"/>
      <c r="BR121" s="26"/>
      <c r="BS121" s="26"/>
      <c r="BT121" s="26"/>
      <c r="BU121" s="26"/>
      <c r="BV121" s="57">
        <f t="shared" si="118"/>
        <v>87</v>
      </c>
      <c r="BW121" s="301"/>
      <c r="BX121" s="36" t="str">
        <f t="shared" si="119"/>
        <v/>
      </c>
      <c r="BY121" s="26"/>
      <c r="BZ121" s="26"/>
      <c r="CA121" s="26"/>
      <c r="CB121" s="26"/>
      <c r="CC121" s="26"/>
      <c r="CD121" s="57">
        <f t="shared" si="120"/>
        <v>87</v>
      </c>
      <c r="CE121" s="301"/>
      <c r="CF121" s="36" t="str">
        <f t="shared" si="121"/>
        <v/>
      </c>
      <c r="CL121" s="57">
        <f t="shared" si="122"/>
        <v>87</v>
      </c>
      <c r="CM121" s="301"/>
      <c r="CN121" s="36" t="str">
        <f t="shared" si="123"/>
        <v/>
      </c>
      <c r="CT121" s="57">
        <f t="shared" si="124"/>
        <v>87</v>
      </c>
      <c r="CU121" s="301"/>
      <c r="CV121" s="36" t="str">
        <f t="shared" si="125"/>
        <v/>
      </c>
      <c r="DB121" s="57">
        <f t="shared" si="126"/>
        <v>87</v>
      </c>
      <c r="DC121" s="301"/>
      <c r="DD121" s="36" t="str">
        <f t="shared" si="127"/>
        <v/>
      </c>
      <c r="DJ121" s="57">
        <f t="shared" si="128"/>
        <v>87</v>
      </c>
      <c r="DK121" s="301"/>
      <c r="DL121" s="36" t="str">
        <f t="shared" si="129"/>
        <v/>
      </c>
      <c r="DR121" s="57">
        <f t="shared" si="130"/>
        <v>87</v>
      </c>
      <c r="DS121" s="301"/>
      <c r="DT121" s="36" t="str">
        <f t="shared" si="131"/>
        <v/>
      </c>
      <c r="DZ121" s="57">
        <f t="shared" si="132"/>
        <v>87</v>
      </c>
      <c r="EA121" s="301"/>
      <c r="EB121" s="36" t="str">
        <f t="shared" si="133"/>
        <v/>
      </c>
      <c r="EC121" s="26"/>
      <c r="ED121" s="26"/>
      <c r="EE121" s="26"/>
      <c r="EF121" s="26"/>
      <c r="EG121" s="26"/>
      <c r="EH121" s="57">
        <f t="shared" si="134"/>
        <v>87</v>
      </c>
      <c r="EI121" s="301"/>
      <c r="EJ121" s="36" t="str">
        <f t="shared" si="135"/>
        <v/>
      </c>
      <c r="EK121" s="26"/>
      <c r="EL121" s="26"/>
      <c r="EM121" s="26"/>
      <c r="EN121" s="26"/>
      <c r="EO121" s="26"/>
      <c r="EP121" s="57">
        <f t="shared" si="136"/>
        <v>87</v>
      </c>
      <c r="EQ121" s="301"/>
      <c r="ER121" s="36" t="str">
        <f t="shared" si="137"/>
        <v/>
      </c>
      <c r="ES121" s="26"/>
      <c r="ET121" s="26"/>
      <c r="EU121" s="26"/>
      <c r="EV121" s="26"/>
      <c r="EW121" s="26"/>
      <c r="EX121" s="57">
        <f t="shared" si="138"/>
        <v>87</v>
      </c>
      <c r="EY121" s="301"/>
      <c r="EZ121" s="36" t="str">
        <f t="shared" si="139"/>
        <v/>
      </c>
      <c r="FA121" s="26"/>
      <c r="FB121" s="26"/>
      <c r="FC121" s="26"/>
      <c r="FD121" s="26"/>
      <c r="FE121" s="26"/>
    </row>
    <row r="122" spans="1:161" ht="14.5">
      <c r="A122" s="26"/>
      <c r="B122" s="57">
        <f t="shared" si="101"/>
        <v>88</v>
      </c>
      <c r="C122" s="460"/>
      <c r="D122" s="36" t="str">
        <f t="shared" si="100"/>
        <v/>
      </c>
      <c r="E122" s="26"/>
      <c r="F122" s="26"/>
      <c r="G122" s="26"/>
      <c r="H122" s="26"/>
      <c r="I122" s="26"/>
      <c r="J122" s="57">
        <f t="shared" si="102"/>
        <v>88</v>
      </c>
      <c r="K122" s="460"/>
      <c r="L122" s="36" t="str">
        <f t="shared" si="103"/>
        <v/>
      </c>
      <c r="M122" s="26"/>
      <c r="N122" s="26"/>
      <c r="O122" s="26"/>
      <c r="P122" s="26"/>
      <c r="Q122" s="26"/>
      <c r="R122" s="57">
        <f t="shared" si="104"/>
        <v>88</v>
      </c>
      <c r="S122" s="460"/>
      <c r="T122" s="36" t="str">
        <f t="shared" si="105"/>
        <v/>
      </c>
      <c r="U122" s="26"/>
      <c r="V122" s="26"/>
      <c r="W122" s="26"/>
      <c r="X122" s="26"/>
      <c r="Y122" s="26"/>
      <c r="Z122" s="57">
        <f t="shared" si="106"/>
        <v>88</v>
      </c>
      <c r="AA122" s="460"/>
      <c r="AB122" s="36" t="str">
        <f t="shared" si="107"/>
        <v/>
      </c>
      <c r="AC122" s="26"/>
      <c r="AD122" s="26"/>
      <c r="AE122" s="26"/>
      <c r="AF122" s="26"/>
      <c r="AG122" s="26"/>
      <c r="AH122" s="57">
        <f t="shared" si="108"/>
        <v>88</v>
      </c>
      <c r="AI122" s="460"/>
      <c r="AJ122" s="36" t="str">
        <f t="shared" si="109"/>
        <v/>
      </c>
      <c r="AK122" s="26"/>
      <c r="AL122" s="26"/>
      <c r="AM122" s="26"/>
      <c r="AN122" s="26"/>
      <c r="AO122" s="26"/>
      <c r="AP122" s="57">
        <f t="shared" si="110"/>
        <v>88</v>
      </c>
      <c r="AQ122" s="460"/>
      <c r="AR122" s="36" t="str">
        <f t="shared" si="111"/>
        <v/>
      </c>
      <c r="AS122" s="26"/>
      <c r="AT122" s="26"/>
      <c r="AU122" s="26"/>
      <c r="AV122" s="26"/>
      <c r="AW122" s="26"/>
      <c r="AX122" s="57">
        <f t="shared" si="112"/>
        <v>88</v>
      </c>
      <c r="AY122" s="460"/>
      <c r="AZ122" s="36" t="str">
        <f t="shared" si="113"/>
        <v/>
      </c>
      <c r="BA122" s="26"/>
      <c r="BB122" s="26"/>
      <c r="BC122" s="26"/>
      <c r="BD122" s="26"/>
      <c r="BE122" s="26"/>
      <c r="BF122" s="57">
        <f t="shared" si="114"/>
        <v>88</v>
      </c>
      <c r="BG122" s="460"/>
      <c r="BH122" s="36" t="str">
        <f t="shared" si="115"/>
        <v/>
      </c>
      <c r="BI122" s="26"/>
      <c r="BJ122" s="26"/>
      <c r="BK122" s="26"/>
      <c r="BL122" s="26"/>
      <c r="BM122" s="26"/>
      <c r="BN122" s="57">
        <f t="shared" si="116"/>
        <v>88</v>
      </c>
      <c r="BO122" s="301"/>
      <c r="BP122" s="36" t="str">
        <f t="shared" si="117"/>
        <v/>
      </c>
      <c r="BQ122" s="26"/>
      <c r="BR122" s="26"/>
      <c r="BS122" s="26"/>
      <c r="BT122" s="26"/>
      <c r="BU122" s="26"/>
      <c r="BV122" s="57">
        <f t="shared" si="118"/>
        <v>88</v>
      </c>
      <c r="BW122" s="301"/>
      <c r="BX122" s="36" t="str">
        <f t="shared" si="119"/>
        <v/>
      </c>
      <c r="BY122" s="26"/>
      <c r="BZ122" s="26"/>
      <c r="CA122" s="26"/>
      <c r="CB122" s="26"/>
      <c r="CC122" s="26"/>
      <c r="CD122" s="57">
        <f t="shared" si="120"/>
        <v>88</v>
      </c>
      <c r="CE122" s="301"/>
      <c r="CF122" s="36" t="str">
        <f t="shared" si="121"/>
        <v/>
      </c>
      <c r="CL122" s="57">
        <f t="shared" si="122"/>
        <v>88</v>
      </c>
      <c r="CM122" s="301"/>
      <c r="CN122" s="36" t="str">
        <f t="shared" si="123"/>
        <v/>
      </c>
      <c r="CT122" s="57">
        <f t="shared" si="124"/>
        <v>88</v>
      </c>
      <c r="CU122" s="301"/>
      <c r="CV122" s="36" t="str">
        <f t="shared" si="125"/>
        <v/>
      </c>
      <c r="DB122" s="57">
        <f t="shared" si="126"/>
        <v>88</v>
      </c>
      <c r="DC122" s="301"/>
      <c r="DD122" s="36" t="str">
        <f t="shared" si="127"/>
        <v/>
      </c>
      <c r="DJ122" s="57">
        <f t="shared" si="128"/>
        <v>88</v>
      </c>
      <c r="DK122" s="301"/>
      <c r="DL122" s="36" t="str">
        <f t="shared" si="129"/>
        <v/>
      </c>
      <c r="DR122" s="57">
        <f t="shared" si="130"/>
        <v>88</v>
      </c>
      <c r="DS122" s="301"/>
      <c r="DT122" s="36" t="str">
        <f t="shared" si="131"/>
        <v/>
      </c>
      <c r="DZ122" s="57">
        <f t="shared" si="132"/>
        <v>88</v>
      </c>
      <c r="EA122" s="301"/>
      <c r="EB122" s="36" t="str">
        <f t="shared" si="133"/>
        <v/>
      </c>
      <c r="EC122" s="26"/>
      <c r="ED122" s="26"/>
      <c r="EE122" s="26"/>
      <c r="EF122" s="26"/>
      <c r="EG122" s="26"/>
      <c r="EH122" s="57">
        <f t="shared" si="134"/>
        <v>88</v>
      </c>
      <c r="EI122" s="301"/>
      <c r="EJ122" s="36" t="str">
        <f t="shared" si="135"/>
        <v/>
      </c>
      <c r="EK122" s="26"/>
      <c r="EL122" s="26"/>
      <c r="EM122" s="26"/>
      <c r="EN122" s="26"/>
      <c r="EO122" s="26"/>
      <c r="EP122" s="57">
        <f t="shared" si="136"/>
        <v>88</v>
      </c>
      <c r="EQ122" s="301"/>
      <c r="ER122" s="36" t="str">
        <f t="shared" si="137"/>
        <v/>
      </c>
      <c r="ES122" s="26"/>
      <c r="ET122" s="26"/>
      <c r="EU122" s="26"/>
      <c r="EV122" s="26"/>
      <c r="EW122" s="26"/>
      <c r="EX122" s="57">
        <f t="shared" si="138"/>
        <v>88</v>
      </c>
      <c r="EY122" s="301"/>
      <c r="EZ122" s="36" t="str">
        <f t="shared" si="139"/>
        <v/>
      </c>
      <c r="FA122" s="26"/>
      <c r="FB122" s="26"/>
      <c r="FC122" s="26"/>
      <c r="FD122" s="26"/>
      <c r="FE122" s="26"/>
    </row>
    <row r="123" spans="1:161" ht="14.5">
      <c r="A123" s="26"/>
      <c r="B123" s="57">
        <f t="shared" si="101"/>
        <v>89</v>
      </c>
      <c r="C123" s="460"/>
      <c r="D123" s="36" t="str">
        <f t="shared" si="100"/>
        <v/>
      </c>
      <c r="E123" s="26"/>
      <c r="F123" s="26"/>
      <c r="G123" s="26"/>
      <c r="H123" s="26"/>
      <c r="I123" s="26"/>
      <c r="J123" s="57">
        <f t="shared" si="102"/>
        <v>89</v>
      </c>
      <c r="K123" s="460"/>
      <c r="L123" s="36" t="str">
        <f t="shared" si="103"/>
        <v/>
      </c>
      <c r="M123" s="26"/>
      <c r="N123" s="26"/>
      <c r="O123" s="26"/>
      <c r="P123" s="26"/>
      <c r="Q123" s="26"/>
      <c r="R123" s="57">
        <f t="shared" si="104"/>
        <v>89</v>
      </c>
      <c r="S123" s="460"/>
      <c r="T123" s="36" t="str">
        <f t="shared" si="105"/>
        <v/>
      </c>
      <c r="U123" s="26"/>
      <c r="V123" s="26"/>
      <c r="W123" s="26"/>
      <c r="X123" s="26"/>
      <c r="Y123" s="26"/>
      <c r="Z123" s="57">
        <f t="shared" si="106"/>
        <v>89</v>
      </c>
      <c r="AA123" s="460"/>
      <c r="AB123" s="36" t="str">
        <f t="shared" si="107"/>
        <v/>
      </c>
      <c r="AC123" s="26"/>
      <c r="AD123" s="26"/>
      <c r="AE123" s="26"/>
      <c r="AF123" s="26"/>
      <c r="AG123" s="26"/>
      <c r="AH123" s="57">
        <f t="shared" si="108"/>
        <v>89</v>
      </c>
      <c r="AI123" s="460"/>
      <c r="AJ123" s="36" t="str">
        <f t="shared" si="109"/>
        <v/>
      </c>
      <c r="AK123" s="26"/>
      <c r="AL123" s="26"/>
      <c r="AM123" s="26"/>
      <c r="AN123" s="26"/>
      <c r="AO123" s="26"/>
      <c r="AP123" s="57">
        <f t="shared" si="110"/>
        <v>89</v>
      </c>
      <c r="AQ123" s="460"/>
      <c r="AR123" s="36" t="str">
        <f t="shared" si="111"/>
        <v/>
      </c>
      <c r="AS123" s="26"/>
      <c r="AT123" s="26"/>
      <c r="AU123" s="26"/>
      <c r="AV123" s="26"/>
      <c r="AW123" s="26"/>
      <c r="AX123" s="57">
        <f t="shared" si="112"/>
        <v>89</v>
      </c>
      <c r="AY123" s="460"/>
      <c r="AZ123" s="36" t="str">
        <f t="shared" si="113"/>
        <v/>
      </c>
      <c r="BA123" s="26"/>
      <c r="BB123" s="26"/>
      <c r="BC123" s="26"/>
      <c r="BD123" s="26"/>
      <c r="BE123" s="26"/>
      <c r="BF123" s="57">
        <f t="shared" si="114"/>
        <v>89</v>
      </c>
      <c r="BG123" s="460"/>
      <c r="BH123" s="36" t="str">
        <f t="shared" si="115"/>
        <v/>
      </c>
      <c r="BI123" s="26"/>
      <c r="BJ123" s="26"/>
      <c r="BK123" s="26"/>
      <c r="BL123" s="26"/>
      <c r="BM123" s="26"/>
      <c r="BN123" s="57">
        <f t="shared" si="116"/>
        <v>89</v>
      </c>
      <c r="BO123" s="301"/>
      <c r="BP123" s="36" t="str">
        <f t="shared" si="117"/>
        <v/>
      </c>
      <c r="BQ123" s="26"/>
      <c r="BR123" s="26"/>
      <c r="BS123" s="26"/>
      <c r="BT123" s="26"/>
      <c r="BU123" s="26"/>
      <c r="BV123" s="57">
        <f t="shared" si="118"/>
        <v>89</v>
      </c>
      <c r="BW123" s="301"/>
      <c r="BX123" s="36" t="str">
        <f t="shared" si="119"/>
        <v/>
      </c>
      <c r="BY123" s="26"/>
      <c r="BZ123" s="26"/>
      <c r="CA123" s="26"/>
      <c r="CB123" s="26"/>
      <c r="CC123" s="26"/>
      <c r="CD123" s="57">
        <f t="shared" si="120"/>
        <v>89</v>
      </c>
      <c r="CE123" s="301"/>
      <c r="CF123" s="36" t="str">
        <f t="shared" si="121"/>
        <v/>
      </c>
      <c r="CL123" s="57">
        <f t="shared" si="122"/>
        <v>89</v>
      </c>
      <c r="CM123" s="301"/>
      <c r="CN123" s="36" t="str">
        <f t="shared" si="123"/>
        <v/>
      </c>
      <c r="CT123" s="57">
        <f t="shared" si="124"/>
        <v>89</v>
      </c>
      <c r="CU123" s="301"/>
      <c r="CV123" s="36" t="str">
        <f t="shared" si="125"/>
        <v/>
      </c>
      <c r="DB123" s="57">
        <f t="shared" si="126"/>
        <v>89</v>
      </c>
      <c r="DC123" s="301"/>
      <c r="DD123" s="36" t="str">
        <f t="shared" si="127"/>
        <v/>
      </c>
      <c r="DJ123" s="57">
        <f t="shared" si="128"/>
        <v>89</v>
      </c>
      <c r="DK123" s="301"/>
      <c r="DL123" s="36" t="str">
        <f t="shared" si="129"/>
        <v/>
      </c>
      <c r="DR123" s="57">
        <f t="shared" si="130"/>
        <v>89</v>
      </c>
      <c r="DS123" s="301"/>
      <c r="DT123" s="36" t="str">
        <f t="shared" si="131"/>
        <v/>
      </c>
      <c r="DZ123" s="57">
        <f t="shared" si="132"/>
        <v>89</v>
      </c>
      <c r="EA123" s="301"/>
      <c r="EB123" s="36" t="str">
        <f t="shared" si="133"/>
        <v/>
      </c>
      <c r="EC123" s="26"/>
      <c r="ED123" s="26"/>
      <c r="EE123" s="26"/>
      <c r="EF123" s="26"/>
      <c r="EG123" s="26"/>
      <c r="EH123" s="57">
        <f t="shared" si="134"/>
        <v>89</v>
      </c>
      <c r="EI123" s="301"/>
      <c r="EJ123" s="36" t="str">
        <f t="shared" si="135"/>
        <v/>
      </c>
      <c r="EK123" s="26"/>
      <c r="EL123" s="26"/>
      <c r="EM123" s="26"/>
      <c r="EN123" s="26"/>
      <c r="EO123" s="26"/>
      <c r="EP123" s="57">
        <f t="shared" si="136"/>
        <v>89</v>
      </c>
      <c r="EQ123" s="301"/>
      <c r="ER123" s="36" t="str">
        <f t="shared" si="137"/>
        <v/>
      </c>
      <c r="ES123" s="26"/>
      <c r="ET123" s="26"/>
      <c r="EU123" s="26"/>
      <c r="EV123" s="26"/>
      <c r="EW123" s="26"/>
      <c r="EX123" s="57">
        <f t="shared" si="138"/>
        <v>89</v>
      </c>
      <c r="EY123" s="301"/>
      <c r="EZ123" s="36" t="str">
        <f t="shared" si="139"/>
        <v/>
      </c>
      <c r="FA123" s="26"/>
      <c r="FB123" s="26"/>
      <c r="FC123" s="26"/>
      <c r="FD123" s="26"/>
      <c r="FE123" s="26"/>
    </row>
    <row r="124" spans="1:161" ht="14.5">
      <c r="A124" s="26"/>
      <c r="B124" s="57">
        <f t="shared" si="101"/>
        <v>90</v>
      </c>
      <c r="C124" s="460"/>
      <c r="D124" s="36" t="str">
        <f t="shared" si="100"/>
        <v/>
      </c>
      <c r="E124" s="26"/>
      <c r="F124" s="26"/>
      <c r="G124" s="26"/>
      <c r="H124" s="26"/>
      <c r="I124" s="26"/>
      <c r="J124" s="57">
        <f t="shared" si="102"/>
        <v>90</v>
      </c>
      <c r="K124" s="460"/>
      <c r="L124" s="36" t="str">
        <f t="shared" si="103"/>
        <v/>
      </c>
      <c r="M124" s="26"/>
      <c r="N124" s="26"/>
      <c r="O124" s="26"/>
      <c r="P124" s="26"/>
      <c r="Q124" s="26"/>
      <c r="R124" s="57">
        <f t="shared" si="104"/>
        <v>90</v>
      </c>
      <c r="S124" s="460"/>
      <c r="T124" s="36" t="str">
        <f t="shared" si="105"/>
        <v/>
      </c>
      <c r="U124" s="26"/>
      <c r="V124" s="26"/>
      <c r="W124" s="26"/>
      <c r="X124" s="26"/>
      <c r="Y124" s="26"/>
      <c r="Z124" s="57">
        <f t="shared" si="106"/>
        <v>90</v>
      </c>
      <c r="AA124" s="460"/>
      <c r="AB124" s="36" t="str">
        <f t="shared" si="107"/>
        <v/>
      </c>
      <c r="AC124" s="26"/>
      <c r="AD124" s="26"/>
      <c r="AE124" s="26"/>
      <c r="AF124" s="26"/>
      <c r="AG124" s="26"/>
      <c r="AH124" s="57">
        <f t="shared" si="108"/>
        <v>90</v>
      </c>
      <c r="AI124" s="460"/>
      <c r="AJ124" s="36" t="str">
        <f t="shared" si="109"/>
        <v/>
      </c>
      <c r="AK124" s="26"/>
      <c r="AL124" s="26"/>
      <c r="AM124" s="26"/>
      <c r="AN124" s="26"/>
      <c r="AO124" s="26"/>
      <c r="AP124" s="57">
        <f t="shared" si="110"/>
        <v>90</v>
      </c>
      <c r="AQ124" s="460"/>
      <c r="AR124" s="36" t="str">
        <f t="shared" si="111"/>
        <v/>
      </c>
      <c r="AS124" s="26"/>
      <c r="AT124" s="26"/>
      <c r="AU124" s="26"/>
      <c r="AV124" s="26"/>
      <c r="AW124" s="26"/>
      <c r="AX124" s="57">
        <f t="shared" si="112"/>
        <v>90</v>
      </c>
      <c r="AY124" s="460"/>
      <c r="AZ124" s="36" t="str">
        <f t="shared" si="113"/>
        <v/>
      </c>
      <c r="BA124" s="26"/>
      <c r="BB124" s="26"/>
      <c r="BC124" s="26"/>
      <c r="BD124" s="26"/>
      <c r="BE124" s="26"/>
      <c r="BF124" s="57">
        <f t="shared" si="114"/>
        <v>90</v>
      </c>
      <c r="BG124" s="460"/>
      <c r="BH124" s="36" t="str">
        <f t="shared" si="115"/>
        <v/>
      </c>
      <c r="BI124" s="26"/>
      <c r="BJ124" s="26"/>
      <c r="BK124" s="26"/>
      <c r="BL124" s="26"/>
      <c r="BM124" s="26"/>
      <c r="BN124" s="57">
        <f t="shared" si="116"/>
        <v>90</v>
      </c>
      <c r="BO124" s="301"/>
      <c r="BP124" s="36" t="str">
        <f t="shared" si="117"/>
        <v/>
      </c>
      <c r="BQ124" s="26"/>
      <c r="BR124" s="26"/>
      <c r="BS124" s="26"/>
      <c r="BT124" s="26"/>
      <c r="BU124" s="26"/>
      <c r="BV124" s="57">
        <f t="shared" si="118"/>
        <v>90</v>
      </c>
      <c r="BW124" s="301"/>
      <c r="BX124" s="36" t="str">
        <f t="shared" si="119"/>
        <v/>
      </c>
      <c r="BY124" s="26"/>
      <c r="BZ124" s="26"/>
      <c r="CA124" s="26"/>
      <c r="CB124" s="26"/>
      <c r="CC124" s="26"/>
      <c r="CD124" s="57">
        <f t="shared" si="120"/>
        <v>90</v>
      </c>
      <c r="CE124" s="301"/>
      <c r="CF124" s="36" t="str">
        <f t="shared" si="121"/>
        <v/>
      </c>
      <c r="CL124" s="57">
        <f t="shared" si="122"/>
        <v>90</v>
      </c>
      <c r="CM124" s="301"/>
      <c r="CN124" s="36" t="str">
        <f t="shared" si="123"/>
        <v/>
      </c>
      <c r="CT124" s="57">
        <f t="shared" si="124"/>
        <v>90</v>
      </c>
      <c r="CU124" s="301"/>
      <c r="CV124" s="36" t="str">
        <f t="shared" si="125"/>
        <v/>
      </c>
      <c r="DB124" s="57">
        <f t="shared" si="126"/>
        <v>90</v>
      </c>
      <c r="DC124" s="301"/>
      <c r="DD124" s="36" t="str">
        <f t="shared" si="127"/>
        <v/>
      </c>
      <c r="DJ124" s="57">
        <f t="shared" si="128"/>
        <v>90</v>
      </c>
      <c r="DK124" s="301"/>
      <c r="DL124" s="36" t="str">
        <f t="shared" si="129"/>
        <v/>
      </c>
      <c r="DR124" s="57">
        <f t="shared" si="130"/>
        <v>90</v>
      </c>
      <c r="DS124" s="301"/>
      <c r="DT124" s="36" t="str">
        <f t="shared" si="131"/>
        <v/>
      </c>
      <c r="DZ124" s="57">
        <f t="shared" si="132"/>
        <v>90</v>
      </c>
      <c r="EA124" s="301"/>
      <c r="EB124" s="36" t="str">
        <f t="shared" si="133"/>
        <v/>
      </c>
      <c r="EC124" s="26"/>
      <c r="ED124" s="26"/>
      <c r="EE124" s="26"/>
      <c r="EF124" s="26"/>
      <c r="EG124" s="26"/>
      <c r="EH124" s="57">
        <f t="shared" si="134"/>
        <v>90</v>
      </c>
      <c r="EI124" s="301"/>
      <c r="EJ124" s="36" t="str">
        <f t="shared" si="135"/>
        <v/>
      </c>
      <c r="EK124" s="26"/>
      <c r="EL124" s="26"/>
      <c r="EM124" s="26"/>
      <c r="EN124" s="26"/>
      <c r="EO124" s="26"/>
      <c r="EP124" s="57">
        <f t="shared" si="136"/>
        <v>90</v>
      </c>
      <c r="EQ124" s="301"/>
      <c r="ER124" s="36" t="str">
        <f t="shared" si="137"/>
        <v/>
      </c>
      <c r="ES124" s="26"/>
      <c r="ET124" s="26"/>
      <c r="EU124" s="26"/>
      <c r="EV124" s="26"/>
      <c r="EW124" s="26"/>
      <c r="EX124" s="57">
        <f t="shared" si="138"/>
        <v>90</v>
      </c>
      <c r="EY124" s="301"/>
      <c r="EZ124" s="36" t="str">
        <f t="shared" si="139"/>
        <v/>
      </c>
      <c r="FA124" s="26"/>
      <c r="FB124" s="26"/>
      <c r="FC124" s="26"/>
      <c r="FD124" s="26"/>
      <c r="FE124" s="26"/>
    </row>
    <row r="125" spans="1:161" ht="14.5">
      <c r="A125" s="26"/>
      <c r="B125" s="57">
        <f t="shared" si="101"/>
        <v>91</v>
      </c>
      <c r="C125" s="460"/>
      <c r="D125" s="36" t="str">
        <f t="shared" si="100"/>
        <v/>
      </c>
      <c r="E125" s="26"/>
      <c r="F125" s="26"/>
      <c r="G125" s="26"/>
      <c r="H125" s="26"/>
      <c r="I125" s="26"/>
      <c r="J125" s="57">
        <f t="shared" si="102"/>
        <v>91</v>
      </c>
      <c r="K125" s="460"/>
      <c r="L125" s="36" t="str">
        <f t="shared" si="103"/>
        <v/>
      </c>
      <c r="M125" s="26"/>
      <c r="N125" s="26"/>
      <c r="O125" s="26"/>
      <c r="P125" s="26"/>
      <c r="Q125" s="26"/>
      <c r="R125" s="57">
        <f t="shared" si="104"/>
        <v>91</v>
      </c>
      <c r="S125" s="460"/>
      <c r="T125" s="36" t="str">
        <f t="shared" si="105"/>
        <v/>
      </c>
      <c r="U125" s="26"/>
      <c r="V125" s="26"/>
      <c r="W125" s="26"/>
      <c r="X125" s="26"/>
      <c r="Y125" s="26"/>
      <c r="Z125" s="57">
        <f t="shared" si="106"/>
        <v>91</v>
      </c>
      <c r="AA125" s="460"/>
      <c r="AB125" s="36" t="str">
        <f t="shared" si="107"/>
        <v/>
      </c>
      <c r="AC125" s="26"/>
      <c r="AD125" s="26"/>
      <c r="AE125" s="26"/>
      <c r="AF125" s="26"/>
      <c r="AG125" s="26"/>
      <c r="AH125" s="57">
        <f t="shared" si="108"/>
        <v>91</v>
      </c>
      <c r="AI125" s="460"/>
      <c r="AJ125" s="36" t="str">
        <f t="shared" si="109"/>
        <v/>
      </c>
      <c r="AK125" s="26"/>
      <c r="AL125" s="26"/>
      <c r="AM125" s="26"/>
      <c r="AN125" s="26"/>
      <c r="AO125" s="26"/>
      <c r="AP125" s="57">
        <f t="shared" si="110"/>
        <v>91</v>
      </c>
      <c r="AQ125" s="460"/>
      <c r="AR125" s="36" t="str">
        <f t="shared" si="111"/>
        <v/>
      </c>
      <c r="AS125" s="26"/>
      <c r="AT125" s="26"/>
      <c r="AU125" s="26"/>
      <c r="AV125" s="26"/>
      <c r="AW125" s="26"/>
      <c r="AX125" s="57">
        <f t="shared" si="112"/>
        <v>91</v>
      </c>
      <c r="AY125" s="460"/>
      <c r="AZ125" s="36" t="str">
        <f t="shared" si="113"/>
        <v/>
      </c>
      <c r="BA125" s="26"/>
      <c r="BB125" s="26"/>
      <c r="BC125" s="26"/>
      <c r="BD125" s="26"/>
      <c r="BE125" s="26"/>
      <c r="BF125" s="57">
        <f t="shared" si="114"/>
        <v>91</v>
      </c>
      <c r="BG125" s="460"/>
      <c r="BH125" s="36" t="str">
        <f t="shared" si="115"/>
        <v/>
      </c>
      <c r="BI125" s="26"/>
      <c r="BJ125" s="26"/>
      <c r="BK125" s="26"/>
      <c r="BL125" s="26"/>
      <c r="BM125" s="26"/>
      <c r="BN125" s="57">
        <f t="shared" si="116"/>
        <v>91</v>
      </c>
      <c r="BO125" s="301"/>
      <c r="BP125" s="36" t="str">
        <f t="shared" si="117"/>
        <v/>
      </c>
      <c r="BQ125" s="26"/>
      <c r="BR125" s="26"/>
      <c r="BS125" s="26"/>
      <c r="BT125" s="26"/>
      <c r="BU125" s="26"/>
      <c r="BV125" s="57">
        <f t="shared" si="118"/>
        <v>91</v>
      </c>
      <c r="BW125" s="301"/>
      <c r="BX125" s="36" t="str">
        <f t="shared" si="119"/>
        <v/>
      </c>
      <c r="BY125" s="26"/>
      <c r="BZ125" s="26"/>
      <c r="CA125" s="26"/>
      <c r="CB125" s="26"/>
      <c r="CC125" s="26"/>
      <c r="CD125" s="57">
        <f t="shared" si="120"/>
        <v>91</v>
      </c>
      <c r="CE125" s="301"/>
      <c r="CF125" s="36" t="str">
        <f t="shared" si="121"/>
        <v/>
      </c>
      <c r="CL125" s="57">
        <f t="shared" si="122"/>
        <v>91</v>
      </c>
      <c r="CM125" s="301"/>
      <c r="CN125" s="36" t="str">
        <f t="shared" si="123"/>
        <v/>
      </c>
      <c r="CT125" s="57">
        <f t="shared" si="124"/>
        <v>91</v>
      </c>
      <c r="CU125" s="301"/>
      <c r="CV125" s="36" t="str">
        <f t="shared" si="125"/>
        <v/>
      </c>
      <c r="DB125" s="57">
        <f t="shared" si="126"/>
        <v>91</v>
      </c>
      <c r="DC125" s="301"/>
      <c r="DD125" s="36" t="str">
        <f t="shared" si="127"/>
        <v/>
      </c>
      <c r="DJ125" s="57">
        <f t="shared" si="128"/>
        <v>91</v>
      </c>
      <c r="DK125" s="301"/>
      <c r="DL125" s="36" t="str">
        <f t="shared" si="129"/>
        <v/>
      </c>
      <c r="DR125" s="57">
        <f t="shared" si="130"/>
        <v>91</v>
      </c>
      <c r="DS125" s="301"/>
      <c r="DT125" s="36" t="str">
        <f t="shared" si="131"/>
        <v/>
      </c>
      <c r="DZ125" s="57">
        <f t="shared" si="132"/>
        <v>91</v>
      </c>
      <c r="EA125" s="301"/>
      <c r="EB125" s="36" t="str">
        <f t="shared" si="133"/>
        <v/>
      </c>
      <c r="EC125" s="26"/>
      <c r="ED125" s="26"/>
      <c r="EE125" s="26"/>
      <c r="EF125" s="26"/>
      <c r="EG125" s="26"/>
      <c r="EH125" s="57">
        <f t="shared" si="134"/>
        <v>91</v>
      </c>
      <c r="EI125" s="301"/>
      <c r="EJ125" s="36" t="str">
        <f t="shared" si="135"/>
        <v/>
      </c>
      <c r="EK125" s="26"/>
      <c r="EL125" s="26"/>
      <c r="EM125" s="26"/>
      <c r="EN125" s="26"/>
      <c r="EO125" s="26"/>
      <c r="EP125" s="57">
        <f t="shared" si="136"/>
        <v>91</v>
      </c>
      <c r="EQ125" s="301"/>
      <c r="ER125" s="36" t="str">
        <f t="shared" si="137"/>
        <v/>
      </c>
      <c r="ES125" s="26"/>
      <c r="ET125" s="26"/>
      <c r="EU125" s="26"/>
      <c r="EV125" s="26"/>
      <c r="EW125" s="26"/>
      <c r="EX125" s="57">
        <f t="shared" si="138"/>
        <v>91</v>
      </c>
      <c r="EY125" s="301"/>
      <c r="EZ125" s="36" t="str">
        <f t="shared" si="139"/>
        <v/>
      </c>
      <c r="FA125" s="26"/>
      <c r="FB125" s="26"/>
      <c r="FC125" s="26"/>
      <c r="FD125" s="26"/>
      <c r="FE125" s="26"/>
    </row>
    <row r="126" spans="1:161" ht="14.5">
      <c r="A126" s="26"/>
      <c r="B126" s="57">
        <f t="shared" si="101"/>
        <v>92</v>
      </c>
      <c r="C126" s="460"/>
      <c r="D126" s="36" t="str">
        <f t="shared" si="100"/>
        <v/>
      </c>
      <c r="E126" s="26"/>
      <c r="F126" s="26"/>
      <c r="G126" s="26"/>
      <c r="H126" s="26"/>
      <c r="I126" s="26"/>
      <c r="J126" s="57">
        <f t="shared" si="102"/>
        <v>92</v>
      </c>
      <c r="K126" s="460"/>
      <c r="L126" s="36" t="str">
        <f t="shared" si="103"/>
        <v/>
      </c>
      <c r="M126" s="26"/>
      <c r="N126" s="26"/>
      <c r="O126" s="26"/>
      <c r="P126" s="26"/>
      <c r="Q126" s="26"/>
      <c r="R126" s="57">
        <f t="shared" si="104"/>
        <v>92</v>
      </c>
      <c r="S126" s="460"/>
      <c r="T126" s="36" t="str">
        <f t="shared" si="105"/>
        <v/>
      </c>
      <c r="U126" s="26"/>
      <c r="V126" s="26"/>
      <c r="W126" s="26"/>
      <c r="X126" s="26"/>
      <c r="Y126" s="26"/>
      <c r="Z126" s="57">
        <f t="shared" si="106"/>
        <v>92</v>
      </c>
      <c r="AA126" s="460"/>
      <c r="AB126" s="36" t="str">
        <f t="shared" si="107"/>
        <v/>
      </c>
      <c r="AC126" s="26"/>
      <c r="AD126" s="26"/>
      <c r="AE126" s="26"/>
      <c r="AF126" s="26"/>
      <c r="AG126" s="26"/>
      <c r="AH126" s="57">
        <f t="shared" si="108"/>
        <v>92</v>
      </c>
      <c r="AI126" s="460"/>
      <c r="AJ126" s="36" t="str">
        <f t="shared" si="109"/>
        <v/>
      </c>
      <c r="AK126" s="26"/>
      <c r="AL126" s="26"/>
      <c r="AM126" s="26"/>
      <c r="AN126" s="26"/>
      <c r="AO126" s="26"/>
      <c r="AP126" s="57">
        <f t="shared" si="110"/>
        <v>92</v>
      </c>
      <c r="AQ126" s="460"/>
      <c r="AR126" s="36" t="str">
        <f t="shared" si="111"/>
        <v/>
      </c>
      <c r="AS126" s="26"/>
      <c r="AT126" s="26"/>
      <c r="AU126" s="26"/>
      <c r="AV126" s="26"/>
      <c r="AW126" s="26"/>
      <c r="AX126" s="57">
        <f t="shared" si="112"/>
        <v>92</v>
      </c>
      <c r="AY126" s="460"/>
      <c r="AZ126" s="36" t="str">
        <f t="shared" si="113"/>
        <v/>
      </c>
      <c r="BA126" s="26"/>
      <c r="BB126" s="26"/>
      <c r="BC126" s="26"/>
      <c r="BD126" s="26"/>
      <c r="BE126" s="26"/>
      <c r="BF126" s="57">
        <f t="shared" si="114"/>
        <v>92</v>
      </c>
      <c r="BG126" s="460"/>
      <c r="BH126" s="36" t="str">
        <f t="shared" si="115"/>
        <v/>
      </c>
      <c r="BI126" s="26"/>
      <c r="BJ126" s="26"/>
      <c r="BK126" s="26"/>
      <c r="BL126" s="26"/>
      <c r="BM126" s="26"/>
      <c r="BN126" s="57">
        <f t="shared" si="116"/>
        <v>92</v>
      </c>
      <c r="BO126" s="301"/>
      <c r="BP126" s="36" t="str">
        <f t="shared" si="117"/>
        <v/>
      </c>
      <c r="BQ126" s="26"/>
      <c r="BR126" s="26"/>
      <c r="BS126" s="26"/>
      <c r="BT126" s="26"/>
      <c r="BU126" s="26"/>
      <c r="BV126" s="57">
        <f t="shared" si="118"/>
        <v>92</v>
      </c>
      <c r="BW126" s="301"/>
      <c r="BX126" s="36" t="str">
        <f t="shared" si="119"/>
        <v/>
      </c>
      <c r="BY126" s="26"/>
      <c r="BZ126" s="26"/>
      <c r="CA126" s="26"/>
      <c r="CB126" s="26"/>
      <c r="CC126" s="26"/>
      <c r="CD126" s="57">
        <f t="shared" si="120"/>
        <v>92</v>
      </c>
      <c r="CE126" s="301"/>
      <c r="CF126" s="36" t="str">
        <f t="shared" si="121"/>
        <v/>
      </c>
      <c r="CL126" s="57">
        <f t="shared" si="122"/>
        <v>92</v>
      </c>
      <c r="CM126" s="301"/>
      <c r="CN126" s="36" t="str">
        <f t="shared" si="123"/>
        <v/>
      </c>
      <c r="CT126" s="57">
        <f t="shared" si="124"/>
        <v>92</v>
      </c>
      <c r="CU126" s="301"/>
      <c r="CV126" s="36" t="str">
        <f t="shared" si="125"/>
        <v/>
      </c>
      <c r="DB126" s="57">
        <f t="shared" si="126"/>
        <v>92</v>
      </c>
      <c r="DC126" s="301"/>
      <c r="DD126" s="36" t="str">
        <f t="shared" si="127"/>
        <v/>
      </c>
      <c r="DJ126" s="57">
        <f t="shared" si="128"/>
        <v>92</v>
      </c>
      <c r="DK126" s="301"/>
      <c r="DL126" s="36" t="str">
        <f t="shared" si="129"/>
        <v/>
      </c>
      <c r="DR126" s="57">
        <f t="shared" si="130"/>
        <v>92</v>
      </c>
      <c r="DS126" s="301"/>
      <c r="DT126" s="36" t="str">
        <f t="shared" si="131"/>
        <v/>
      </c>
      <c r="DZ126" s="57">
        <f t="shared" si="132"/>
        <v>92</v>
      </c>
      <c r="EA126" s="301"/>
      <c r="EB126" s="36" t="str">
        <f t="shared" si="133"/>
        <v/>
      </c>
      <c r="EC126" s="26"/>
      <c r="ED126" s="26"/>
      <c r="EE126" s="26"/>
      <c r="EF126" s="26"/>
      <c r="EG126" s="26"/>
      <c r="EH126" s="57">
        <f t="shared" si="134"/>
        <v>92</v>
      </c>
      <c r="EI126" s="301"/>
      <c r="EJ126" s="36" t="str">
        <f t="shared" si="135"/>
        <v/>
      </c>
      <c r="EK126" s="26"/>
      <c r="EL126" s="26"/>
      <c r="EM126" s="26"/>
      <c r="EN126" s="26"/>
      <c r="EO126" s="26"/>
      <c r="EP126" s="57">
        <f t="shared" si="136"/>
        <v>92</v>
      </c>
      <c r="EQ126" s="301"/>
      <c r="ER126" s="36" t="str">
        <f t="shared" si="137"/>
        <v/>
      </c>
      <c r="ES126" s="26"/>
      <c r="ET126" s="26"/>
      <c r="EU126" s="26"/>
      <c r="EV126" s="26"/>
      <c r="EW126" s="26"/>
      <c r="EX126" s="57">
        <f t="shared" si="138"/>
        <v>92</v>
      </c>
      <c r="EY126" s="301"/>
      <c r="EZ126" s="36" t="str">
        <f t="shared" si="139"/>
        <v/>
      </c>
      <c r="FA126" s="26"/>
      <c r="FB126" s="26"/>
      <c r="FC126" s="26"/>
      <c r="FD126" s="26"/>
      <c r="FE126" s="26"/>
    </row>
    <row r="127" spans="1:161" ht="14.5">
      <c r="A127" s="26"/>
      <c r="B127" s="57">
        <f t="shared" si="101"/>
        <v>93</v>
      </c>
      <c r="C127" s="460"/>
      <c r="D127" s="36" t="str">
        <f t="shared" si="100"/>
        <v/>
      </c>
      <c r="E127" s="26"/>
      <c r="F127" s="26"/>
      <c r="G127" s="26"/>
      <c r="H127" s="26"/>
      <c r="I127" s="26"/>
      <c r="J127" s="57">
        <f t="shared" si="102"/>
        <v>93</v>
      </c>
      <c r="K127" s="460"/>
      <c r="L127" s="36" t="str">
        <f t="shared" si="103"/>
        <v/>
      </c>
      <c r="M127" s="26"/>
      <c r="N127" s="26"/>
      <c r="O127" s="26"/>
      <c r="P127" s="26"/>
      <c r="Q127" s="26"/>
      <c r="R127" s="57">
        <f t="shared" si="104"/>
        <v>93</v>
      </c>
      <c r="S127" s="460"/>
      <c r="T127" s="36" t="str">
        <f t="shared" si="105"/>
        <v/>
      </c>
      <c r="U127" s="26"/>
      <c r="V127" s="26"/>
      <c r="W127" s="26"/>
      <c r="X127" s="26"/>
      <c r="Y127" s="26"/>
      <c r="Z127" s="57">
        <f t="shared" si="106"/>
        <v>93</v>
      </c>
      <c r="AA127" s="460"/>
      <c r="AB127" s="36" t="str">
        <f t="shared" si="107"/>
        <v/>
      </c>
      <c r="AC127" s="26"/>
      <c r="AD127" s="26"/>
      <c r="AE127" s="26"/>
      <c r="AF127" s="26"/>
      <c r="AG127" s="26"/>
      <c r="AH127" s="57">
        <f t="shared" si="108"/>
        <v>93</v>
      </c>
      <c r="AI127" s="460"/>
      <c r="AJ127" s="36" t="str">
        <f t="shared" si="109"/>
        <v/>
      </c>
      <c r="AK127" s="26"/>
      <c r="AL127" s="26"/>
      <c r="AM127" s="26"/>
      <c r="AN127" s="26"/>
      <c r="AO127" s="26"/>
      <c r="AP127" s="57">
        <f t="shared" si="110"/>
        <v>93</v>
      </c>
      <c r="AQ127" s="460"/>
      <c r="AR127" s="36" t="str">
        <f t="shared" si="111"/>
        <v/>
      </c>
      <c r="AS127" s="26"/>
      <c r="AT127" s="26"/>
      <c r="AU127" s="26"/>
      <c r="AV127" s="26"/>
      <c r="AW127" s="26"/>
      <c r="AX127" s="57">
        <f t="shared" si="112"/>
        <v>93</v>
      </c>
      <c r="AY127" s="460"/>
      <c r="AZ127" s="36" t="str">
        <f t="shared" si="113"/>
        <v/>
      </c>
      <c r="BA127" s="26"/>
      <c r="BB127" s="26"/>
      <c r="BC127" s="26"/>
      <c r="BD127" s="26"/>
      <c r="BE127" s="26"/>
      <c r="BF127" s="57">
        <f t="shared" si="114"/>
        <v>93</v>
      </c>
      <c r="BG127" s="460"/>
      <c r="BH127" s="36" t="str">
        <f t="shared" si="115"/>
        <v/>
      </c>
      <c r="BI127" s="26"/>
      <c r="BJ127" s="26"/>
      <c r="BK127" s="26"/>
      <c r="BL127" s="26"/>
      <c r="BM127" s="26"/>
      <c r="BN127" s="57">
        <f t="shared" si="116"/>
        <v>93</v>
      </c>
      <c r="BO127" s="301"/>
      <c r="BP127" s="36" t="str">
        <f t="shared" si="117"/>
        <v/>
      </c>
      <c r="BQ127" s="26"/>
      <c r="BR127" s="26"/>
      <c r="BS127" s="26"/>
      <c r="BT127" s="26"/>
      <c r="BU127" s="26"/>
      <c r="BV127" s="57">
        <f t="shared" si="118"/>
        <v>93</v>
      </c>
      <c r="BW127" s="301"/>
      <c r="BX127" s="36" t="str">
        <f t="shared" si="119"/>
        <v/>
      </c>
      <c r="BY127" s="26"/>
      <c r="BZ127" s="26"/>
      <c r="CA127" s="26"/>
      <c r="CB127" s="26"/>
      <c r="CC127" s="26"/>
      <c r="CD127" s="57">
        <f t="shared" si="120"/>
        <v>93</v>
      </c>
      <c r="CE127" s="301"/>
      <c r="CF127" s="36" t="str">
        <f t="shared" si="121"/>
        <v/>
      </c>
      <c r="CL127" s="57">
        <f t="shared" si="122"/>
        <v>93</v>
      </c>
      <c r="CM127" s="301"/>
      <c r="CN127" s="36" t="str">
        <f t="shared" si="123"/>
        <v/>
      </c>
      <c r="CT127" s="57">
        <f t="shared" si="124"/>
        <v>93</v>
      </c>
      <c r="CU127" s="301"/>
      <c r="CV127" s="36" t="str">
        <f t="shared" si="125"/>
        <v/>
      </c>
      <c r="DB127" s="57">
        <f t="shared" si="126"/>
        <v>93</v>
      </c>
      <c r="DC127" s="301"/>
      <c r="DD127" s="36" t="str">
        <f t="shared" si="127"/>
        <v/>
      </c>
      <c r="DJ127" s="57">
        <f t="shared" si="128"/>
        <v>93</v>
      </c>
      <c r="DK127" s="301"/>
      <c r="DL127" s="36" t="str">
        <f t="shared" si="129"/>
        <v/>
      </c>
      <c r="DR127" s="57">
        <f t="shared" si="130"/>
        <v>93</v>
      </c>
      <c r="DS127" s="301"/>
      <c r="DT127" s="36" t="str">
        <f t="shared" si="131"/>
        <v/>
      </c>
      <c r="DZ127" s="57">
        <f t="shared" si="132"/>
        <v>93</v>
      </c>
      <c r="EA127" s="301"/>
      <c r="EB127" s="36" t="str">
        <f t="shared" si="133"/>
        <v/>
      </c>
      <c r="EC127" s="26"/>
      <c r="ED127" s="26"/>
      <c r="EE127" s="26"/>
      <c r="EF127" s="26"/>
      <c r="EG127" s="26"/>
      <c r="EH127" s="57">
        <f t="shared" si="134"/>
        <v>93</v>
      </c>
      <c r="EI127" s="301"/>
      <c r="EJ127" s="36" t="str">
        <f t="shared" si="135"/>
        <v/>
      </c>
      <c r="EK127" s="26"/>
      <c r="EL127" s="26"/>
      <c r="EM127" s="26"/>
      <c r="EN127" s="26"/>
      <c r="EO127" s="26"/>
      <c r="EP127" s="57">
        <f t="shared" si="136"/>
        <v>93</v>
      </c>
      <c r="EQ127" s="301"/>
      <c r="ER127" s="36" t="str">
        <f t="shared" si="137"/>
        <v/>
      </c>
      <c r="ES127" s="26"/>
      <c r="ET127" s="26"/>
      <c r="EU127" s="26"/>
      <c r="EV127" s="26"/>
      <c r="EW127" s="26"/>
      <c r="EX127" s="57">
        <f t="shared" si="138"/>
        <v>93</v>
      </c>
      <c r="EY127" s="301"/>
      <c r="EZ127" s="36" t="str">
        <f t="shared" si="139"/>
        <v/>
      </c>
      <c r="FA127" s="26"/>
      <c r="FB127" s="26"/>
      <c r="FC127" s="26"/>
      <c r="FD127" s="26"/>
      <c r="FE127" s="26"/>
    </row>
    <row r="128" spans="1:161" ht="14.5">
      <c r="A128" s="26"/>
      <c r="B128" s="57">
        <f t="shared" si="101"/>
        <v>94</v>
      </c>
      <c r="C128" s="460"/>
      <c r="D128" s="36" t="str">
        <f t="shared" si="100"/>
        <v/>
      </c>
      <c r="E128" s="26"/>
      <c r="F128" s="26"/>
      <c r="G128" s="26"/>
      <c r="H128" s="26"/>
      <c r="I128" s="26"/>
      <c r="J128" s="57">
        <f t="shared" si="102"/>
        <v>94</v>
      </c>
      <c r="K128" s="460"/>
      <c r="L128" s="36" t="str">
        <f t="shared" si="103"/>
        <v/>
      </c>
      <c r="M128" s="26"/>
      <c r="N128" s="26"/>
      <c r="O128" s="26"/>
      <c r="P128" s="26"/>
      <c r="Q128" s="26"/>
      <c r="R128" s="57">
        <f t="shared" si="104"/>
        <v>94</v>
      </c>
      <c r="S128" s="460"/>
      <c r="T128" s="36" t="str">
        <f t="shared" si="105"/>
        <v/>
      </c>
      <c r="U128" s="26"/>
      <c r="V128" s="26"/>
      <c r="W128" s="26"/>
      <c r="X128" s="26"/>
      <c r="Y128" s="26"/>
      <c r="Z128" s="57">
        <f t="shared" si="106"/>
        <v>94</v>
      </c>
      <c r="AA128" s="460"/>
      <c r="AB128" s="36" t="str">
        <f t="shared" si="107"/>
        <v/>
      </c>
      <c r="AC128" s="26"/>
      <c r="AD128" s="26"/>
      <c r="AE128" s="26"/>
      <c r="AF128" s="26"/>
      <c r="AG128" s="26"/>
      <c r="AH128" s="57">
        <f t="shared" si="108"/>
        <v>94</v>
      </c>
      <c r="AI128" s="460"/>
      <c r="AJ128" s="36" t="str">
        <f t="shared" si="109"/>
        <v/>
      </c>
      <c r="AK128" s="26"/>
      <c r="AL128" s="26"/>
      <c r="AM128" s="26"/>
      <c r="AN128" s="26"/>
      <c r="AO128" s="26"/>
      <c r="AP128" s="57">
        <f t="shared" si="110"/>
        <v>94</v>
      </c>
      <c r="AQ128" s="460"/>
      <c r="AR128" s="36" t="str">
        <f t="shared" si="111"/>
        <v/>
      </c>
      <c r="AS128" s="26"/>
      <c r="AT128" s="26"/>
      <c r="AU128" s="26"/>
      <c r="AV128" s="26"/>
      <c r="AW128" s="26"/>
      <c r="AX128" s="57">
        <f t="shared" si="112"/>
        <v>94</v>
      </c>
      <c r="AY128" s="460"/>
      <c r="AZ128" s="36" t="str">
        <f t="shared" si="113"/>
        <v/>
      </c>
      <c r="BA128" s="26"/>
      <c r="BB128" s="26"/>
      <c r="BC128" s="26"/>
      <c r="BD128" s="26"/>
      <c r="BE128" s="26"/>
      <c r="BF128" s="57">
        <f t="shared" si="114"/>
        <v>94</v>
      </c>
      <c r="BG128" s="460"/>
      <c r="BH128" s="36" t="str">
        <f t="shared" si="115"/>
        <v/>
      </c>
      <c r="BI128" s="26"/>
      <c r="BJ128" s="26"/>
      <c r="BK128" s="26"/>
      <c r="BL128" s="26"/>
      <c r="BM128" s="26"/>
      <c r="BN128" s="57">
        <f t="shared" si="116"/>
        <v>94</v>
      </c>
      <c r="BO128" s="301"/>
      <c r="BP128" s="36" t="str">
        <f t="shared" si="117"/>
        <v/>
      </c>
      <c r="BQ128" s="26"/>
      <c r="BR128" s="26"/>
      <c r="BS128" s="26"/>
      <c r="BT128" s="26"/>
      <c r="BU128" s="26"/>
      <c r="BV128" s="57">
        <f t="shared" si="118"/>
        <v>94</v>
      </c>
      <c r="BW128" s="301"/>
      <c r="BX128" s="36" t="str">
        <f t="shared" si="119"/>
        <v/>
      </c>
      <c r="BY128" s="26"/>
      <c r="BZ128" s="26"/>
      <c r="CA128" s="26"/>
      <c r="CB128" s="26"/>
      <c r="CC128" s="26"/>
      <c r="CD128" s="57">
        <f t="shared" si="120"/>
        <v>94</v>
      </c>
      <c r="CE128" s="301"/>
      <c r="CF128" s="36" t="str">
        <f t="shared" si="121"/>
        <v/>
      </c>
      <c r="CL128" s="57">
        <f t="shared" si="122"/>
        <v>94</v>
      </c>
      <c r="CM128" s="301"/>
      <c r="CN128" s="36" t="str">
        <f t="shared" si="123"/>
        <v/>
      </c>
      <c r="CT128" s="57">
        <f t="shared" si="124"/>
        <v>94</v>
      </c>
      <c r="CU128" s="301"/>
      <c r="CV128" s="36" t="str">
        <f t="shared" si="125"/>
        <v/>
      </c>
      <c r="DB128" s="57">
        <f t="shared" si="126"/>
        <v>94</v>
      </c>
      <c r="DC128" s="301"/>
      <c r="DD128" s="36" t="str">
        <f t="shared" si="127"/>
        <v/>
      </c>
      <c r="DJ128" s="57">
        <f t="shared" si="128"/>
        <v>94</v>
      </c>
      <c r="DK128" s="301"/>
      <c r="DL128" s="36" t="str">
        <f t="shared" si="129"/>
        <v/>
      </c>
      <c r="DR128" s="57">
        <f t="shared" si="130"/>
        <v>94</v>
      </c>
      <c r="DS128" s="301"/>
      <c r="DT128" s="36" t="str">
        <f t="shared" si="131"/>
        <v/>
      </c>
      <c r="DZ128" s="57">
        <f t="shared" si="132"/>
        <v>94</v>
      </c>
      <c r="EA128" s="301"/>
      <c r="EB128" s="36" t="str">
        <f t="shared" si="133"/>
        <v/>
      </c>
      <c r="EC128" s="26"/>
      <c r="ED128" s="26"/>
      <c r="EE128" s="26"/>
      <c r="EF128" s="26"/>
      <c r="EG128" s="26"/>
      <c r="EH128" s="57">
        <f t="shared" si="134"/>
        <v>94</v>
      </c>
      <c r="EI128" s="301"/>
      <c r="EJ128" s="36" t="str">
        <f t="shared" si="135"/>
        <v/>
      </c>
      <c r="EK128" s="26"/>
      <c r="EL128" s="26"/>
      <c r="EM128" s="26"/>
      <c r="EN128" s="26"/>
      <c r="EO128" s="26"/>
      <c r="EP128" s="57">
        <f t="shared" si="136"/>
        <v>94</v>
      </c>
      <c r="EQ128" s="301"/>
      <c r="ER128" s="36" t="str">
        <f t="shared" si="137"/>
        <v/>
      </c>
      <c r="ES128" s="26"/>
      <c r="ET128" s="26"/>
      <c r="EU128" s="26"/>
      <c r="EV128" s="26"/>
      <c r="EW128" s="26"/>
      <c r="EX128" s="57">
        <f t="shared" si="138"/>
        <v>94</v>
      </c>
      <c r="EY128" s="301"/>
      <c r="EZ128" s="36" t="str">
        <f t="shared" si="139"/>
        <v/>
      </c>
      <c r="FA128" s="26"/>
      <c r="FB128" s="26"/>
      <c r="FC128" s="26"/>
      <c r="FD128" s="26"/>
      <c r="FE128" s="26"/>
    </row>
    <row r="129" spans="1:161" ht="14.5">
      <c r="A129" s="26"/>
      <c r="B129" s="57">
        <f t="shared" si="101"/>
        <v>95</v>
      </c>
      <c r="C129" s="460"/>
      <c r="D129" s="36" t="str">
        <f t="shared" si="100"/>
        <v/>
      </c>
      <c r="E129" s="26"/>
      <c r="F129" s="26"/>
      <c r="G129" s="26"/>
      <c r="H129" s="26"/>
      <c r="I129" s="26"/>
      <c r="J129" s="57">
        <f t="shared" si="102"/>
        <v>95</v>
      </c>
      <c r="K129" s="460"/>
      <c r="L129" s="36" t="str">
        <f t="shared" si="103"/>
        <v/>
      </c>
      <c r="M129" s="26"/>
      <c r="N129" s="26"/>
      <c r="O129" s="26"/>
      <c r="P129" s="26"/>
      <c r="Q129" s="26"/>
      <c r="R129" s="57">
        <f t="shared" si="104"/>
        <v>95</v>
      </c>
      <c r="S129" s="460"/>
      <c r="T129" s="36" t="str">
        <f t="shared" si="105"/>
        <v/>
      </c>
      <c r="U129" s="26"/>
      <c r="V129" s="26"/>
      <c r="W129" s="26"/>
      <c r="X129" s="26"/>
      <c r="Y129" s="26"/>
      <c r="Z129" s="57">
        <f t="shared" si="106"/>
        <v>95</v>
      </c>
      <c r="AA129" s="460"/>
      <c r="AB129" s="36" t="str">
        <f t="shared" si="107"/>
        <v/>
      </c>
      <c r="AC129" s="26"/>
      <c r="AD129" s="26"/>
      <c r="AE129" s="26"/>
      <c r="AF129" s="26"/>
      <c r="AG129" s="26"/>
      <c r="AH129" s="57">
        <f t="shared" si="108"/>
        <v>95</v>
      </c>
      <c r="AI129" s="460"/>
      <c r="AJ129" s="36" t="str">
        <f t="shared" si="109"/>
        <v/>
      </c>
      <c r="AK129" s="26"/>
      <c r="AL129" s="26"/>
      <c r="AM129" s="26"/>
      <c r="AN129" s="26"/>
      <c r="AO129" s="26"/>
      <c r="AP129" s="57">
        <f t="shared" si="110"/>
        <v>95</v>
      </c>
      <c r="AQ129" s="460"/>
      <c r="AR129" s="36" t="str">
        <f t="shared" si="111"/>
        <v/>
      </c>
      <c r="AS129" s="26"/>
      <c r="AT129" s="26"/>
      <c r="AU129" s="26"/>
      <c r="AV129" s="26"/>
      <c r="AW129" s="26"/>
      <c r="AX129" s="57">
        <f t="shared" si="112"/>
        <v>95</v>
      </c>
      <c r="AY129" s="460"/>
      <c r="AZ129" s="36" t="str">
        <f t="shared" si="113"/>
        <v/>
      </c>
      <c r="BA129" s="26"/>
      <c r="BB129" s="26"/>
      <c r="BC129" s="26"/>
      <c r="BD129" s="26"/>
      <c r="BE129" s="26"/>
      <c r="BF129" s="57">
        <f t="shared" si="114"/>
        <v>95</v>
      </c>
      <c r="BG129" s="460"/>
      <c r="BH129" s="36" t="str">
        <f t="shared" si="115"/>
        <v/>
      </c>
      <c r="BI129" s="26"/>
      <c r="BJ129" s="26"/>
      <c r="BK129" s="26"/>
      <c r="BL129" s="26"/>
      <c r="BM129" s="26"/>
      <c r="BN129" s="57">
        <f t="shared" si="116"/>
        <v>95</v>
      </c>
      <c r="BO129" s="301"/>
      <c r="BP129" s="36" t="str">
        <f t="shared" si="117"/>
        <v/>
      </c>
      <c r="BQ129" s="26"/>
      <c r="BR129" s="26"/>
      <c r="BS129" s="26"/>
      <c r="BT129" s="26"/>
      <c r="BU129" s="26"/>
      <c r="BV129" s="57">
        <f t="shared" si="118"/>
        <v>95</v>
      </c>
      <c r="BW129" s="301"/>
      <c r="BX129" s="36" t="str">
        <f t="shared" si="119"/>
        <v/>
      </c>
      <c r="BY129" s="26"/>
      <c r="BZ129" s="26"/>
      <c r="CA129" s="26"/>
      <c r="CB129" s="26"/>
      <c r="CC129" s="26"/>
      <c r="CD129" s="57">
        <f t="shared" si="120"/>
        <v>95</v>
      </c>
      <c r="CE129" s="301"/>
      <c r="CF129" s="36" t="str">
        <f t="shared" si="121"/>
        <v/>
      </c>
      <c r="CL129" s="57">
        <f t="shared" si="122"/>
        <v>95</v>
      </c>
      <c r="CM129" s="301"/>
      <c r="CN129" s="36" t="str">
        <f t="shared" si="123"/>
        <v/>
      </c>
      <c r="CT129" s="57">
        <f t="shared" si="124"/>
        <v>95</v>
      </c>
      <c r="CU129" s="301"/>
      <c r="CV129" s="36" t="str">
        <f t="shared" si="125"/>
        <v/>
      </c>
      <c r="DB129" s="57">
        <f t="shared" si="126"/>
        <v>95</v>
      </c>
      <c r="DC129" s="301"/>
      <c r="DD129" s="36" t="str">
        <f t="shared" si="127"/>
        <v/>
      </c>
      <c r="DJ129" s="57">
        <f t="shared" si="128"/>
        <v>95</v>
      </c>
      <c r="DK129" s="301"/>
      <c r="DL129" s="36" t="str">
        <f t="shared" si="129"/>
        <v/>
      </c>
      <c r="DR129" s="57">
        <f t="shared" si="130"/>
        <v>95</v>
      </c>
      <c r="DS129" s="301"/>
      <c r="DT129" s="36" t="str">
        <f t="shared" si="131"/>
        <v/>
      </c>
      <c r="DZ129" s="57">
        <f t="shared" si="132"/>
        <v>95</v>
      </c>
      <c r="EA129" s="301"/>
      <c r="EB129" s="36" t="str">
        <f t="shared" si="133"/>
        <v/>
      </c>
      <c r="EC129" s="26"/>
      <c r="ED129" s="26"/>
      <c r="EE129" s="26"/>
      <c r="EF129" s="26"/>
      <c r="EG129" s="26"/>
      <c r="EH129" s="57">
        <f t="shared" si="134"/>
        <v>95</v>
      </c>
      <c r="EI129" s="301"/>
      <c r="EJ129" s="36" t="str">
        <f t="shared" si="135"/>
        <v/>
      </c>
      <c r="EK129" s="26"/>
      <c r="EL129" s="26"/>
      <c r="EM129" s="26"/>
      <c r="EN129" s="26"/>
      <c r="EO129" s="26"/>
      <c r="EP129" s="57">
        <f t="shared" si="136"/>
        <v>95</v>
      </c>
      <c r="EQ129" s="301"/>
      <c r="ER129" s="36" t="str">
        <f t="shared" si="137"/>
        <v/>
      </c>
      <c r="ES129" s="26"/>
      <c r="ET129" s="26"/>
      <c r="EU129" s="26"/>
      <c r="EV129" s="26"/>
      <c r="EW129" s="26"/>
      <c r="EX129" s="57">
        <f t="shared" si="138"/>
        <v>95</v>
      </c>
      <c r="EY129" s="301"/>
      <c r="EZ129" s="36" t="str">
        <f t="shared" si="139"/>
        <v/>
      </c>
      <c r="FA129" s="26"/>
      <c r="FB129" s="26"/>
      <c r="FC129" s="26"/>
      <c r="FD129" s="26"/>
      <c r="FE129" s="26"/>
    </row>
    <row r="130" spans="1:161" ht="14.5">
      <c r="A130" s="26"/>
      <c r="B130" s="57">
        <f t="shared" si="101"/>
        <v>96</v>
      </c>
      <c r="C130" s="460"/>
      <c r="D130" s="36" t="str">
        <f t="shared" si="100"/>
        <v/>
      </c>
      <c r="E130" s="26"/>
      <c r="F130" s="26"/>
      <c r="G130" s="26"/>
      <c r="H130" s="26"/>
      <c r="I130" s="26"/>
      <c r="J130" s="57">
        <f t="shared" si="102"/>
        <v>96</v>
      </c>
      <c r="K130" s="460"/>
      <c r="L130" s="36" t="str">
        <f t="shared" si="103"/>
        <v/>
      </c>
      <c r="M130" s="26"/>
      <c r="N130" s="26"/>
      <c r="O130" s="26"/>
      <c r="P130" s="26"/>
      <c r="Q130" s="26"/>
      <c r="R130" s="57">
        <f t="shared" si="104"/>
        <v>96</v>
      </c>
      <c r="S130" s="460"/>
      <c r="T130" s="36" t="str">
        <f t="shared" si="105"/>
        <v/>
      </c>
      <c r="U130" s="26"/>
      <c r="V130" s="26"/>
      <c r="W130" s="26"/>
      <c r="X130" s="26"/>
      <c r="Y130" s="26"/>
      <c r="Z130" s="57">
        <f t="shared" si="106"/>
        <v>96</v>
      </c>
      <c r="AA130" s="460"/>
      <c r="AB130" s="36" t="str">
        <f t="shared" si="107"/>
        <v/>
      </c>
      <c r="AC130" s="26"/>
      <c r="AD130" s="26"/>
      <c r="AE130" s="26"/>
      <c r="AF130" s="26"/>
      <c r="AG130" s="26"/>
      <c r="AH130" s="57">
        <f t="shared" si="108"/>
        <v>96</v>
      </c>
      <c r="AI130" s="460"/>
      <c r="AJ130" s="36" t="str">
        <f t="shared" si="109"/>
        <v/>
      </c>
      <c r="AK130" s="26"/>
      <c r="AL130" s="26"/>
      <c r="AM130" s="26"/>
      <c r="AN130" s="26"/>
      <c r="AO130" s="26"/>
      <c r="AP130" s="57">
        <f t="shared" si="110"/>
        <v>96</v>
      </c>
      <c r="AQ130" s="460"/>
      <c r="AR130" s="36" t="str">
        <f t="shared" si="111"/>
        <v/>
      </c>
      <c r="AS130" s="26"/>
      <c r="AT130" s="26"/>
      <c r="AU130" s="26"/>
      <c r="AV130" s="26"/>
      <c r="AW130" s="26"/>
      <c r="AX130" s="57">
        <f t="shared" si="112"/>
        <v>96</v>
      </c>
      <c r="AY130" s="460"/>
      <c r="AZ130" s="36" t="str">
        <f t="shared" si="113"/>
        <v/>
      </c>
      <c r="BA130" s="26"/>
      <c r="BB130" s="26"/>
      <c r="BC130" s="26"/>
      <c r="BD130" s="26"/>
      <c r="BE130" s="26"/>
      <c r="BF130" s="57">
        <f t="shared" si="114"/>
        <v>96</v>
      </c>
      <c r="BG130" s="460"/>
      <c r="BH130" s="36" t="str">
        <f t="shared" si="115"/>
        <v/>
      </c>
      <c r="BI130" s="26"/>
      <c r="BJ130" s="26"/>
      <c r="BK130" s="26"/>
      <c r="BL130" s="26"/>
      <c r="BM130" s="26"/>
      <c r="BN130" s="57">
        <f t="shared" si="116"/>
        <v>96</v>
      </c>
      <c r="BO130" s="301"/>
      <c r="BP130" s="36" t="str">
        <f t="shared" si="117"/>
        <v/>
      </c>
      <c r="BQ130" s="26"/>
      <c r="BR130" s="26"/>
      <c r="BS130" s="26"/>
      <c r="BT130" s="26"/>
      <c r="BU130" s="26"/>
      <c r="BV130" s="57">
        <f t="shared" si="118"/>
        <v>96</v>
      </c>
      <c r="BW130" s="301"/>
      <c r="BX130" s="36" t="str">
        <f t="shared" si="119"/>
        <v/>
      </c>
      <c r="BY130" s="26"/>
      <c r="BZ130" s="26"/>
      <c r="CA130" s="26"/>
      <c r="CB130" s="26"/>
      <c r="CC130" s="26"/>
      <c r="CD130" s="57">
        <f t="shared" si="120"/>
        <v>96</v>
      </c>
      <c r="CE130" s="301"/>
      <c r="CF130" s="36" t="str">
        <f t="shared" si="121"/>
        <v/>
      </c>
      <c r="CL130" s="57">
        <f t="shared" si="122"/>
        <v>96</v>
      </c>
      <c r="CM130" s="301"/>
      <c r="CN130" s="36" t="str">
        <f t="shared" si="123"/>
        <v/>
      </c>
      <c r="CT130" s="57">
        <f t="shared" si="124"/>
        <v>96</v>
      </c>
      <c r="CU130" s="301"/>
      <c r="CV130" s="36" t="str">
        <f t="shared" si="125"/>
        <v/>
      </c>
      <c r="DB130" s="57">
        <f t="shared" si="126"/>
        <v>96</v>
      </c>
      <c r="DC130" s="301"/>
      <c r="DD130" s="36" t="str">
        <f t="shared" si="127"/>
        <v/>
      </c>
      <c r="DJ130" s="57">
        <f t="shared" si="128"/>
        <v>96</v>
      </c>
      <c r="DK130" s="301"/>
      <c r="DL130" s="36" t="str">
        <f t="shared" si="129"/>
        <v/>
      </c>
      <c r="DR130" s="57">
        <f t="shared" si="130"/>
        <v>96</v>
      </c>
      <c r="DS130" s="301"/>
      <c r="DT130" s="36" t="str">
        <f t="shared" si="131"/>
        <v/>
      </c>
      <c r="DZ130" s="57">
        <f t="shared" si="132"/>
        <v>96</v>
      </c>
      <c r="EA130" s="301"/>
      <c r="EB130" s="36" t="str">
        <f t="shared" si="133"/>
        <v/>
      </c>
      <c r="EC130" s="26"/>
      <c r="ED130" s="26"/>
      <c r="EE130" s="26"/>
      <c r="EF130" s="26"/>
      <c r="EG130" s="26"/>
      <c r="EH130" s="57">
        <f t="shared" si="134"/>
        <v>96</v>
      </c>
      <c r="EI130" s="301"/>
      <c r="EJ130" s="36" t="str">
        <f t="shared" si="135"/>
        <v/>
      </c>
      <c r="EK130" s="26"/>
      <c r="EL130" s="26"/>
      <c r="EM130" s="26"/>
      <c r="EN130" s="26"/>
      <c r="EO130" s="26"/>
      <c r="EP130" s="57">
        <f t="shared" si="136"/>
        <v>96</v>
      </c>
      <c r="EQ130" s="301"/>
      <c r="ER130" s="36" t="str">
        <f t="shared" si="137"/>
        <v/>
      </c>
      <c r="ES130" s="26"/>
      <c r="ET130" s="26"/>
      <c r="EU130" s="26"/>
      <c r="EV130" s="26"/>
      <c r="EW130" s="26"/>
      <c r="EX130" s="57">
        <f t="shared" si="138"/>
        <v>96</v>
      </c>
      <c r="EY130" s="301"/>
      <c r="EZ130" s="36" t="str">
        <f t="shared" si="139"/>
        <v/>
      </c>
      <c r="FA130" s="26"/>
      <c r="FB130" s="26"/>
      <c r="FC130" s="26"/>
      <c r="FD130" s="26"/>
      <c r="FE130" s="26"/>
    </row>
    <row r="131" spans="1:161" ht="14.5">
      <c r="A131" s="26"/>
      <c r="B131" s="57">
        <f t="shared" si="101"/>
        <v>97</v>
      </c>
      <c r="C131" s="460"/>
      <c r="D131" s="36" t="str">
        <f t="shared" si="100"/>
        <v/>
      </c>
      <c r="E131" s="26"/>
      <c r="F131" s="26"/>
      <c r="G131" s="26"/>
      <c r="H131" s="26"/>
      <c r="I131" s="26"/>
      <c r="J131" s="57">
        <f t="shared" si="102"/>
        <v>97</v>
      </c>
      <c r="K131" s="460"/>
      <c r="L131" s="36" t="str">
        <f t="shared" si="103"/>
        <v/>
      </c>
      <c r="M131" s="26"/>
      <c r="N131" s="26"/>
      <c r="O131" s="26"/>
      <c r="P131" s="26"/>
      <c r="Q131" s="26"/>
      <c r="R131" s="57">
        <f t="shared" si="104"/>
        <v>97</v>
      </c>
      <c r="S131" s="460"/>
      <c r="T131" s="36" t="str">
        <f t="shared" si="105"/>
        <v/>
      </c>
      <c r="U131" s="26"/>
      <c r="V131" s="26"/>
      <c r="W131" s="26"/>
      <c r="X131" s="26"/>
      <c r="Y131" s="26"/>
      <c r="Z131" s="57">
        <f t="shared" si="106"/>
        <v>97</v>
      </c>
      <c r="AA131" s="460"/>
      <c r="AB131" s="36" t="str">
        <f t="shared" si="107"/>
        <v/>
      </c>
      <c r="AC131" s="26"/>
      <c r="AD131" s="26"/>
      <c r="AE131" s="26"/>
      <c r="AF131" s="26"/>
      <c r="AG131" s="26"/>
      <c r="AH131" s="57">
        <f t="shared" si="108"/>
        <v>97</v>
      </c>
      <c r="AI131" s="460"/>
      <c r="AJ131" s="36" t="str">
        <f t="shared" si="109"/>
        <v/>
      </c>
      <c r="AK131" s="26"/>
      <c r="AL131" s="26"/>
      <c r="AM131" s="26"/>
      <c r="AN131" s="26"/>
      <c r="AO131" s="26"/>
      <c r="AP131" s="57">
        <f t="shared" si="110"/>
        <v>97</v>
      </c>
      <c r="AQ131" s="460"/>
      <c r="AR131" s="36" t="str">
        <f t="shared" si="111"/>
        <v/>
      </c>
      <c r="AS131" s="26"/>
      <c r="AT131" s="26"/>
      <c r="AU131" s="26"/>
      <c r="AV131" s="26"/>
      <c r="AW131" s="26"/>
      <c r="AX131" s="57">
        <f t="shared" si="112"/>
        <v>97</v>
      </c>
      <c r="AY131" s="460"/>
      <c r="AZ131" s="36" t="str">
        <f t="shared" si="113"/>
        <v/>
      </c>
      <c r="BA131" s="26"/>
      <c r="BB131" s="26"/>
      <c r="BC131" s="26"/>
      <c r="BD131" s="26"/>
      <c r="BE131" s="26"/>
      <c r="BF131" s="57">
        <f t="shared" si="114"/>
        <v>97</v>
      </c>
      <c r="BG131" s="460"/>
      <c r="BH131" s="36" t="str">
        <f t="shared" si="115"/>
        <v/>
      </c>
      <c r="BI131" s="26"/>
      <c r="BJ131" s="26"/>
      <c r="BK131" s="26"/>
      <c r="BL131" s="26"/>
      <c r="BM131" s="26"/>
      <c r="BN131" s="57">
        <f t="shared" si="116"/>
        <v>97</v>
      </c>
      <c r="BO131" s="301"/>
      <c r="BP131" s="36" t="str">
        <f t="shared" si="117"/>
        <v/>
      </c>
      <c r="BQ131" s="26"/>
      <c r="BR131" s="26"/>
      <c r="BS131" s="26"/>
      <c r="BT131" s="26"/>
      <c r="BU131" s="26"/>
      <c r="BV131" s="57">
        <f t="shared" si="118"/>
        <v>97</v>
      </c>
      <c r="BW131" s="301"/>
      <c r="BX131" s="36" t="str">
        <f t="shared" si="119"/>
        <v/>
      </c>
      <c r="BY131" s="26"/>
      <c r="BZ131" s="26"/>
      <c r="CA131" s="26"/>
      <c r="CB131" s="26"/>
      <c r="CC131" s="26"/>
      <c r="CD131" s="57">
        <f t="shared" si="120"/>
        <v>97</v>
      </c>
      <c r="CE131" s="301"/>
      <c r="CF131" s="36" t="str">
        <f t="shared" si="121"/>
        <v/>
      </c>
      <c r="CL131" s="57">
        <f t="shared" si="122"/>
        <v>97</v>
      </c>
      <c r="CM131" s="301"/>
      <c r="CN131" s="36" t="str">
        <f t="shared" si="123"/>
        <v/>
      </c>
      <c r="CT131" s="57">
        <f t="shared" si="124"/>
        <v>97</v>
      </c>
      <c r="CU131" s="301"/>
      <c r="CV131" s="36" t="str">
        <f t="shared" si="125"/>
        <v/>
      </c>
      <c r="DB131" s="57">
        <f t="shared" si="126"/>
        <v>97</v>
      </c>
      <c r="DC131" s="301"/>
      <c r="DD131" s="36" t="str">
        <f t="shared" si="127"/>
        <v/>
      </c>
      <c r="DJ131" s="57">
        <f t="shared" si="128"/>
        <v>97</v>
      </c>
      <c r="DK131" s="301"/>
      <c r="DL131" s="36" t="str">
        <f t="shared" si="129"/>
        <v/>
      </c>
      <c r="DR131" s="57">
        <f t="shared" si="130"/>
        <v>97</v>
      </c>
      <c r="DS131" s="301"/>
      <c r="DT131" s="36" t="str">
        <f t="shared" si="131"/>
        <v/>
      </c>
      <c r="DZ131" s="57">
        <f t="shared" si="132"/>
        <v>97</v>
      </c>
      <c r="EA131" s="301"/>
      <c r="EB131" s="36" t="str">
        <f t="shared" si="133"/>
        <v/>
      </c>
      <c r="EC131" s="26"/>
      <c r="ED131" s="26"/>
      <c r="EE131" s="26"/>
      <c r="EF131" s="26"/>
      <c r="EG131" s="26"/>
      <c r="EH131" s="57">
        <f t="shared" si="134"/>
        <v>97</v>
      </c>
      <c r="EI131" s="301"/>
      <c r="EJ131" s="36" t="str">
        <f t="shared" si="135"/>
        <v/>
      </c>
      <c r="EK131" s="26"/>
      <c r="EL131" s="26"/>
      <c r="EM131" s="26"/>
      <c r="EN131" s="26"/>
      <c r="EO131" s="26"/>
      <c r="EP131" s="57">
        <f t="shared" si="136"/>
        <v>97</v>
      </c>
      <c r="EQ131" s="301"/>
      <c r="ER131" s="36" t="str">
        <f t="shared" si="137"/>
        <v/>
      </c>
      <c r="ES131" s="26"/>
      <c r="ET131" s="26"/>
      <c r="EU131" s="26"/>
      <c r="EV131" s="26"/>
      <c r="EW131" s="26"/>
      <c r="EX131" s="57">
        <f t="shared" si="138"/>
        <v>97</v>
      </c>
      <c r="EY131" s="301"/>
      <c r="EZ131" s="36" t="str">
        <f t="shared" si="139"/>
        <v/>
      </c>
      <c r="FA131" s="26"/>
      <c r="FB131" s="26"/>
      <c r="FC131" s="26"/>
      <c r="FD131" s="26"/>
      <c r="FE131" s="26"/>
    </row>
    <row r="132" spans="1:161" ht="14.5">
      <c r="A132" s="26"/>
      <c r="B132" s="57">
        <f t="shared" si="101"/>
        <v>98</v>
      </c>
      <c r="C132" s="460"/>
      <c r="D132" s="36" t="str">
        <f t="shared" si="100"/>
        <v/>
      </c>
      <c r="E132" s="26"/>
      <c r="F132" s="26"/>
      <c r="G132" s="26"/>
      <c r="H132" s="26"/>
      <c r="I132" s="26"/>
      <c r="J132" s="57">
        <f t="shared" si="102"/>
        <v>98</v>
      </c>
      <c r="K132" s="460"/>
      <c r="L132" s="36" t="str">
        <f t="shared" si="103"/>
        <v/>
      </c>
      <c r="M132" s="26"/>
      <c r="N132" s="26"/>
      <c r="O132" s="26"/>
      <c r="P132" s="26"/>
      <c r="Q132" s="26"/>
      <c r="R132" s="57">
        <f t="shared" si="104"/>
        <v>98</v>
      </c>
      <c r="S132" s="460"/>
      <c r="T132" s="36" t="str">
        <f t="shared" si="105"/>
        <v/>
      </c>
      <c r="U132" s="26"/>
      <c r="V132" s="26"/>
      <c r="W132" s="26"/>
      <c r="X132" s="26"/>
      <c r="Y132" s="26"/>
      <c r="Z132" s="57">
        <f t="shared" si="106"/>
        <v>98</v>
      </c>
      <c r="AA132" s="460"/>
      <c r="AB132" s="36" t="str">
        <f t="shared" si="107"/>
        <v/>
      </c>
      <c r="AC132" s="26"/>
      <c r="AD132" s="26"/>
      <c r="AE132" s="26"/>
      <c r="AF132" s="26"/>
      <c r="AG132" s="26"/>
      <c r="AH132" s="57">
        <f t="shared" si="108"/>
        <v>98</v>
      </c>
      <c r="AI132" s="460"/>
      <c r="AJ132" s="36" t="str">
        <f t="shared" si="109"/>
        <v/>
      </c>
      <c r="AK132" s="26"/>
      <c r="AL132" s="26"/>
      <c r="AM132" s="26"/>
      <c r="AN132" s="26"/>
      <c r="AO132" s="26"/>
      <c r="AP132" s="57">
        <f t="shared" si="110"/>
        <v>98</v>
      </c>
      <c r="AQ132" s="460"/>
      <c r="AR132" s="36" t="str">
        <f t="shared" si="111"/>
        <v/>
      </c>
      <c r="AS132" s="26"/>
      <c r="AT132" s="26"/>
      <c r="AU132" s="26"/>
      <c r="AV132" s="26"/>
      <c r="AW132" s="26"/>
      <c r="AX132" s="57">
        <f t="shared" si="112"/>
        <v>98</v>
      </c>
      <c r="AY132" s="460"/>
      <c r="AZ132" s="36" t="str">
        <f t="shared" si="113"/>
        <v/>
      </c>
      <c r="BA132" s="26"/>
      <c r="BB132" s="26"/>
      <c r="BC132" s="26"/>
      <c r="BD132" s="26"/>
      <c r="BE132" s="26"/>
      <c r="BF132" s="57">
        <f t="shared" si="114"/>
        <v>98</v>
      </c>
      <c r="BG132" s="460"/>
      <c r="BH132" s="36" t="str">
        <f t="shared" si="115"/>
        <v/>
      </c>
      <c r="BI132" s="26"/>
      <c r="BJ132" s="26"/>
      <c r="BK132" s="26"/>
      <c r="BL132" s="26"/>
      <c r="BM132" s="26"/>
      <c r="BN132" s="57">
        <f t="shared" si="116"/>
        <v>98</v>
      </c>
      <c r="BO132" s="301"/>
      <c r="BP132" s="36" t="str">
        <f t="shared" si="117"/>
        <v/>
      </c>
      <c r="BQ132" s="26"/>
      <c r="BR132" s="26"/>
      <c r="BS132" s="26"/>
      <c r="BT132" s="26"/>
      <c r="BU132" s="26"/>
      <c r="BV132" s="57">
        <f t="shared" si="118"/>
        <v>98</v>
      </c>
      <c r="BW132" s="301"/>
      <c r="BX132" s="36" t="str">
        <f t="shared" si="119"/>
        <v/>
      </c>
      <c r="BY132" s="26"/>
      <c r="BZ132" s="26"/>
      <c r="CA132" s="26"/>
      <c r="CB132" s="26"/>
      <c r="CC132" s="26"/>
      <c r="CD132" s="57">
        <f t="shared" si="120"/>
        <v>98</v>
      </c>
      <c r="CE132" s="301"/>
      <c r="CF132" s="36" t="str">
        <f t="shared" si="121"/>
        <v/>
      </c>
      <c r="CL132" s="57">
        <f t="shared" si="122"/>
        <v>98</v>
      </c>
      <c r="CM132" s="301"/>
      <c r="CN132" s="36" t="str">
        <f t="shared" si="123"/>
        <v/>
      </c>
      <c r="CT132" s="57">
        <f t="shared" si="124"/>
        <v>98</v>
      </c>
      <c r="CU132" s="301"/>
      <c r="CV132" s="36" t="str">
        <f t="shared" si="125"/>
        <v/>
      </c>
      <c r="DB132" s="57">
        <f t="shared" si="126"/>
        <v>98</v>
      </c>
      <c r="DC132" s="301"/>
      <c r="DD132" s="36" t="str">
        <f t="shared" si="127"/>
        <v/>
      </c>
      <c r="DJ132" s="57">
        <f t="shared" si="128"/>
        <v>98</v>
      </c>
      <c r="DK132" s="301"/>
      <c r="DL132" s="36" t="str">
        <f t="shared" si="129"/>
        <v/>
      </c>
      <c r="DR132" s="57">
        <f t="shared" si="130"/>
        <v>98</v>
      </c>
      <c r="DS132" s="301"/>
      <c r="DT132" s="36" t="str">
        <f t="shared" si="131"/>
        <v/>
      </c>
      <c r="DZ132" s="57">
        <f t="shared" si="132"/>
        <v>98</v>
      </c>
      <c r="EA132" s="301"/>
      <c r="EB132" s="36" t="str">
        <f t="shared" si="133"/>
        <v/>
      </c>
      <c r="EC132" s="26"/>
      <c r="ED132" s="26"/>
      <c r="EE132" s="26"/>
      <c r="EF132" s="26"/>
      <c r="EG132" s="26"/>
      <c r="EH132" s="57">
        <f t="shared" si="134"/>
        <v>98</v>
      </c>
      <c r="EI132" s="301"/>
      <c r="EJ132" s="36" t="str">
        <f t="shared" si="135"/>
        <v/>
      </c>
      <c r="EK132" s="26"/>
      <c r="EL132" s="26"/>
      <c r="EM132" s="26"/>
      <c r="EN132" s="26"/>
      <c r="EO132" s="26"/>
      <c r="EP132" s="57">
        <f t="shared" si="136"/>
        <v>98</v>
      </c>
      <c r="EQ132" s="301"/>
      <c r="ER132" s="36" t="str">
        <f t="shared" si="137"/>
        <v/>
      </c>
      <c r="ES132" s="26"/>
      <c r="ET132" s="26"/>
      <c r="EU132" s="26"/>
      <c r="EV132" s="26"/>
      <c r="EW132" s="26"/>
      <c r="EX132" s="57">
        <f t="shared" si="138"/>
        <v>98</v>
      </c>
      <c r="EY132" s="301"/>
      <c r="EZ132" s="36" t="str">
        <f t="shared" si="139"/>
        <v/>
      </c>
      <c r="FA132" s="26"/>
      <c r="FB132" s="26"/>
      <c r="FC132" s="26"/>
      <c r="FD132" s="26"/>
      <c r="FE132" s="26"/>
    </row>
    <row r="133" spans="1:161" ht="14.5">
      <c r="A133" s="26"/>
      <c r="B133" s="57">
        <f t="shared" si="101"/>
        <v>99</v>
      </c>
      <c r="C133" s="460"/>
      <c r="D133" s="36" t="str">
        <f t="shared" si="100"/>
        <v/>
      </c>
      <c r="E133" s="26"/>
      <c r="F133" s="26"/>
      <c r="G133" s="26"/>
      <c r="H133" s="26"/>
      <c r="I133" s="26"/>
      <c r="J133" s="57">
        <f t="shared" si="102"/>
        <v>99</v>
      </c>
      <c r="K133" s="460"/>
      <c r="L133" s="36" t="str">
        <f t="shared" si="103"/>
        <v/>
      </c>
      <c r="M133" s="26"/>
      <c r="N133" s="26"/>
      <c r="O133" s="26"/>
      <c r="P133" s="26"/>
      <c r="Q133" s="26"/>
      <c r="R133" s="57">
        <f t="shared" si="104"/>
        <v>99</v>
      </c>
      <c r="S133" s="460"/>
      <c r="T133" s="36" t="str">
        <f t="shared" si="105"/>
        <v/>
      </c>
      <c r="U133" s="26"/>
      <c r="V133" s="26"/>
      <c r="W133" s="26"/>
      <c r="X133" s="26"/>
      <c r="Y133" s="26"/>
      <c r="Z133" s="57">
        <f t="shared" si="106"/>
        <v>99</v>
      </c>
      <c r="AA133" s="460"/>
      <c r="AB133" s="36" t="str">
        <f t="shared" si="107"/>
        <v/>
      </c>
      <c r="AC133" s="26"/>
      <c r="AD133" s="26"/>
      <c r="AE133" s="26"/>
      <c r="AF133" s="26"/>
      <c r="AG133" s="26"/>
      <c r="AH133" s="57">
        <f t="shared" si="108"/>
        <v>99</v>
      </c>
      <c r="AI133" s="460"/>
      <c r="AJ133" s="36" t="str">
        <f t="shared" si="109"/>
        <v/>
      </c>
      <c r="AK133" s="26"/>
      <c r="AL133" s="26"/>
      <c r="AM133" s="26"/>
      <c r="AN133" s="26"/>
      <c r="AO133" s="26"/>
      <c r="AP133" s="57">
        <f t="shared" si="110"/>
        <v>99</v>
      </c>
      <c r="AQ133" s="460"/>
      <c r="AR133" s="36" t="str">
        <f t="shared" si="111"/>
        <v/>
      </c>
      <c r="AS133" s="26"/>
      <c r="AT133" s="26"/>
      <c r="AU133" s="26"/>
      <c r="AV133" s="26"/>
      <c r="AW133" s="26"/>
      <c r="AX133" s="57">
        <f t="shared" si="112"/>
        <v>99</v>
      </c>
      <c r="AY133" s="460"/>
      <c r="AZ133" s="36" t="str">
        <f t="shared" si="113"/>
        <v/>
      </c>
      <c r="BA133" s="26"/>
      <c r="BB133" s="26"/>
      <c r="BC133" s="26"/>
      <c r="BD133" s="26"/>
      <c r="BE133" s="26"/>
      <c r="BF133" s="57">
        <f t="shared" si="114"/>
        <v>99</v>
      </c>
      <c r="BG133" s="460"/>
      <c r="BH133" s="36" t="str">
        <f t="shared" si="115"/>
        <v/>
      </c>
      <c r="BI133" s="26"/>
      <c r="BJ133" s="26"/>
      <c r="BK133" s="26"/>
      <c r="BL133" s="26"/>
      <c r="BM133" s="26"/>
      <c r="BN133" s="57">
        <f t="shared" si="116"/>
        <v>99</v>
      </c>
      <c r="BO133" s="301"/>
      <c r="BP133" s="36" t="str">
        <f t="shared" si="117"/>
        <v/>
      </c>
      <c r="BQ133" s="26"/>
      <c r="BR133" s="26"/>
      <c r="BS133" s="26"/>
      <c r="BT133" s="26"/>
      <c r="BU133" s="26"/>
      <c r="BV133" s="57">
        <f t="shared" si="118"/>
        <v>99</v>
      </c>
      <c r="BW133" s="301"/>
      <c r="BX133" s="36" t="str">
        <f t="shared" si="119"/>
        <v/>
      </c>
      <c r="BY133" s="26"/>
      <c r="BZ133" s="26"/>
      <c r="CA133" s="26"/>
      <c r="CB133" s="26"/>
      <c r="CC133" s="26"/>
      <c r="CD133" s="57">
        <f t="shared" si="120"/>
        <v>99</v>
      </c>
      <c r="CE133" s="301"/>
      <c r="CF133" s="36" t="str">
        <f t="shared" si="121"/>
        <v/>
      </c>
      <c r="CL133" s="57">
        <f t="shared" si="122"/>
        <v>99</v>
      </c>
      <c r="CM133" s="301"/>
      <c r="CN133" s="36" t="str">
        <f t="shared" si="123"/>
        <v/>
      </c>
      <c r="CT133" s="57">
        <f t="shared" si="124"/>
        <v>99</v>
      </c>
      <c r="CU133" s="301"/>
      <c r="CV133" s="36" t="str">
        <f t="shared" si="125"/>
        <v/>
      </c>
      <c r="DB133" s="57">
        <f t="shared" si="126"/>
        <v>99</v>
      </c>
      <c r="DC133" s="301"/>
      <c r="DD133" s="36" t="str">
        <f t="shared" si="127"/>
        <v/>
      </c>
      <c r="DJ133" s="57">
        <f t="shared" si="128"/>
        <v>99</v>
      </c>
      <c r="DK133" s="301"/>
      <c r="DL133" s="36" t="str">
        <f t="shared" si="129"/>
        <v/>
      </c>
      <c r="DR133" s="57">
        <f t="shared" si="130"/>
        <v>99</v>
      </c>
      <c r="DS133" s="301"/>
      <c r="DT133" s="36" t="str">
        <f t="shared" si="131"/>
        <v/>
      </c>
      <c r="DZ133" s="57">
        <f t="shared" si="132"/>
        <v>99</v>
      </c>
      <c r="EA133" s="301"/>
      <c r="EB133" s="36" t="str">
        <f t="shared" si="133"/>
        <v/>
      </c>
      <c r="EC133" s="26"/>
      <c r="ED133" s="26"/>
      <c r="EE133" s="26"/>
      <c r="EF133" s="26"/>
      <c r="EG133" s="26"/>
      <c r="EH133" s="57">
        <f t="shared" si="134"/>
        <v>99</v>
      </c>
      <c r="EI133" s="301"/>
      <c r="EJ133" s="36" t="str">
        <f t="shared" si="135"/>
        <v/>
      </c>
      <c r="EK133" s="26"/>
      <c r="EL133" s="26"/>
      <c r="EM133" s="26"/>
      <c r="EN133" s="26"/>
      <c r="EO133" s="26"/>
      <c r="EP133" s="57">
        <f t="shared" si="136"/>
        <v>99</v>
      </c>
      <c r="EQ133" s="301"/>
      <c r="ER133" s="36" t="str">
        <f t="shared" si="137"/>
        <v/>
      </c>
      <c r="ES133" s="26"/>
      <c r="ET133" s="26"/>
      <c r="EU133" s="26"/>
      <c r="EV133" s="26"/>
      <c r="EW133" s="26"/>
      <c r="EX133" s="57">
        <f t="shared" si="138"/>
        <v>99</v>
      </c>
      <c r="EY133" s="301"/>
      <c r="EZ133" s="36" t="str">
        <f t="shared" si="139"/>
        <v/>
      </c>
      <c r="FA133" s="26"/>
      <c r="FB133" s="26"/>
      <c r="FC133" s="26"/>
      <c r="FD133" s="26"/>
      <c r="FE133" s="26"/>
    </row>
    <row r="134" spans="1:161" ht="14.5">
      <c r="A134" s="26"/>
      <c r="B134" s="57">
        <f t="shared" si="101"/>
        <v>100</v>
      </c>
      <c r="C134" s="460"/>
      <c r="D134" s="36" t="str">
        <f t="shared" si="100"/>
        <v/>
      </c>
      <c r="E134" s="26"/>
      <c r="F134" s="26"/>
      <c r="G134" s="26"/>
      <c r="H134" s="26"/>
      <c r="I134" s="26"/>
      <c r="J134" s="57">
        <f t="shared" si="102"/>
        <v>100</v>
      </c>
      <c r="K134" s="460"/>
      <c r="L134" s="36" t="str">
        <f t="shared" si="103"/>
        <v/>
      </c>
      <c r="M134" s="26"/>
      <c r="N134" s="26"/>
      <c r="O134" s="26"/>
      <c r="P134" s="26"/>
      <c r="Q134" s="26"/>
      <c r="R134" s="57">
        <f t="shared" si="104"/>
        <v>100</v>
      </c>
      <c r="S134" s="460"/>
      <c r="T134" s="36" t="str">
        <f t="shared" si="105"/>
        <v/>
      </c>
      <c r="U134" s="26"/>
      <c r="V134" s="26"/>
      <c r="W134" s="26"/>
      <c r="X134" s="26"/>
      <c r="Y134" s="26"/>
      <c r="Z134" s="57">
        <f t="shared" si="106"/>
        <v>100</v>
      </c>
      <c r="AA134" s="460"/>
      <c r="AB134" s="36" t="str">
        <f t="shared" si="107"/>
        <v/>
      </c>
      <c r="AC134" s="26"/>
      <c r="AD134" s="26"/>
      <c r="AE134" s="26"/>
      <c r="AF134" s="26"/>
      <c r="AG134" s="26"/>
      <c r="AH134" s="57">
        <f t="shared" si="108"/>
        <v>100</v>
      </c>
      <c r="AI134" s="460"/>
      <c r="AJ134" s="36" t="str">
        <f t="shared" si="109"/>
        <v/>
      </c>
      <c r="AK134" s="26"/>
      <c r="AL134" s="26"/>
      <c r="AM134" s="26"/>
      <c r="AN134" s="26"/>
      <c r="AO134" s="26"/>
      <c r="AP134" s="57">
        <f t="shared" si="110"/>
        <v>100</v>
      </c>
      <c r="AQ134" s="460"/>
      <c r="AR134" s="36" t="str">
        <f t="shared" si="111"/>
        <v/>
      </c>
      <c r="AS134" s="26"/>
      <c r="AT134" s="26"/>
      <c r="AU134" s="26"/>
      <c r="AV134" s="26"/>
      <c r="AW134" s="26"/>
      <c r="AX134" s="57">
        <f t="shared" si="112"/>
        <v>100</v>
      </c>
      <c r="AY134" s="460"/>
      <c r="AZ134" s="36" t="str">
        <f t="shared" si="113"/>
        <v/>
      </c>
      <c r="BA134" s="26"/>
      <c r="BB134" s="26"/>
      <c r="BC134" s="26"/>
      <c r="BD134" s="26"/>
      <c r="BE134" s="26"/>
      <c r="BF134" s="57">
        <f t="shared" si="114"/>
        <v>100</v>
      </c>
      <c r="BG134" s="460"/>
      <c r="BH134" s="36" t="str">
        <f t="shared" si="115"/>
        <v/>
      </c>
      <c r="BI134" s="26"/>
      <c r="BJ134" s="26"/>
      <c r="BK134" s="26"/>
      <c r="BL134" s="26"/>
      <c r="BM134" s="26"/>
      <c r="BN134" s="57">
        <f t="shared" si="116"/>
        <v>100</v>
      </c>
      <c r="BO134" s="301"/>
      <c r="BP134" s="36" t="str">
        <f t="shared" si="117"/>
        <v/>
      </c>
      <c r="BQ134" s="26"/>
      <c r="BR134" s="26"/>
      <c r="BS134" s="26"/>
      <c r="BT134" s="26"/>
      <c r="BU134" s="26"/>
      <c r="BV134" s="57">
        <f t="shared" si="118"/>
        <v>100</v>
      </c>
      <c r="BW134" s="301"/>
      <c r="BX134" s="36" t="str">
        <f t="shared" si="119"/>
        <v/>
      </c>
      <c r="BY134" s="26"/>
      <c r="BZ134" s="26"/>
      <c r="CA134" s="26"/>
      <c r="CB134" s="26"/>
      <c r="CC134" s="26"/>
      <c r="CD134" s="57">
        <f t="shared" si="120"/>
        <v>100</v>
      </c>
      <c r="CE134" s="301"/>
      <c r="CF134" s="36" t="str">
        <f t="shared" si="121"/>
        <v/>
      </c>
      <c r="CL134" s="57">
        <f t="shared" si="122"/>
        <v>100</v>
      </c>
      <c r="CM134" s="301"/>
      <c r="CN134" s="36" t="str">
        <f t="shared" si="123"/>
        <v/>
      </c>
      <c r="CT134" s="57">
        <f t="shared" si="124"/>
        <v>100</v>
      </c>
      <c r="CU134" s="301"/>
      <c r="CV134" s="36" t="str">
        <f t="shared" si="125"/>
        <v/>
      </c>
      <c r="DB134" s="57">
        <f t="shared" si="126"/>
        <v>100</v>
      </c>
      <c r="DC134" s="301"/>
      <c r="DD134" s="36" t="str">
        <f t="shared" si="127"/>
        <v/>
      </c>
      <c r="DJ134" s="57">
        <f t="shared" si="128"/>
        <v>100</v>
      </c>
      <c r="DK134" s="301"/>
      <c r="DL134" s="36" t="str">
        <f t="shared" si="129"/>
        <v/>
      </c>
      <c r="DR134" s="57">
        <f t="shared" si="130"/>
        <v>100</v>
      </c>
      <c r="DS134" s="301"/>
      <c r="DT134" s="36" t="str">
        <f t="shared" si="131"/>
        <v/>
      </c>
      <c r="DZ134" s="57">
        <f t="shared" si="132"/>
        <v>100</v>
      </c>
      <c r="EA134" s="301"/>
      <c r="EB134" s="36" t="str">
        <f t="shared" si="133"/>
        <v/>
      </c>
      <c r="EC134" s="26"/>
      <c r="ED134" s="26"/>
      <c r="EE134" s="26"/>
      <c r="EF134" s="26"/>
      <c r="EG134" s="26"/>
      <c r="EH134" s="57">
        <f t="shared" si="134"/>
        <v>100</v>
      </c>
      <c r="EI134" s="301"/>
      <c r="EJ134" s="36" t="str">
        <f t="shared" si="135"/>
        <v/>
      </c>
      <c r="EK134" s="26"/>
      <c r="EL134" s="26"/>
      <c r="EM134" s="26"/>
      <c r="EN134" s="26"/>
      <c r="EO134" s="26"/>
      <c r="EP134" s="57">
        <f t="shared" si="136"/>
        <v>100</v>
      </c>
      <c r="EQ134" s="301"/>
      <c r="ER134" s="36" t="str">
        <f t="shared" si="137"/>
        <v/>
      </c>
      <c r="ES134" s="26"/>
      <c r="ET134" s="26"/>
      <c r="EU134" s="26"/>
      <c r="EV134" s="26"/>
      <c r="EW134" s="26"/>
      <c r="EX134" s="57">
        <f t="shared" si="138"/>
        <v>100</v>
      </c>
      <c r="EY134" s="301"/>
      <c r="EZ134" s="36" t="str">
        <f t="shared" si="139"/>
        <v/>
      </c>
      <c r="FA134" s="26"/>
      <c r="FB134" s="26"/>
      <c r="FC134" s="26"/>
      <c r="FD134" s="26"/>
      <c r="FE134" s="26"/>
    </row>
    <row r="135" spans="1:161" ht="14.5">
      <c r="A135" s="26"/>
      <c r="B135" s="57">
        <f t="shared" si="101"/>
        <v>101</v>
      </c>
      <c r="C135" s="461"/>
      <c r="D135" s="36" t="str">
        <f t="shared" si="100"/>
        <v/>
      </c>
      <c r="E135" s="26"/>
      <c r="F135" s="26"/>
      <c r="G135" s="26"/>
      <c r="H135" s="26"/>
      <c r="I135" s="26"/>
      <c r="J135" s="57">
        <f t="shared" si="102"/>
        <v>101</v>
      </c>
      <c r="K135" s="461"/>
      <c r="L135" s="36" t="str">
        <f t="shared" si="103"/>
        <v/>
      </c>
      <c r="M135" s="26"/>
      <c r="N135" s="26"/>
      <c r="O135" s="26"/>
      <c r="P135" s="26"/>
      <c r="Q135" s="26"/>
      <c r="R135" s="57">
        <f t="shared" si="104"/>
        <v>101</v>
      </c>
      <c r="S135" s="461"/>
      <c r="T135" s="36" t="str">
        <f t="shared" si="105"/>
        <v/>
      </c>
      <c r="U135" s="26"/>
      <c r="V135" s="26"/>
      <c r="W135" s="26"/>
      <c r="X135" s="26"/>
      <c r="Y135" s="26"/>
      <c r="Z135" s="57">
        <f t="shared" si="106"/>
        <v>101</v>
      </c>
      <c r="AA135" s="461"/>
      <c r="AB135" s="36" t="str">
        <f t="shared" si="107"/>
        <v/>
      </c>
      <c r="AC135" s="26"/>
      <c r="AD135" s="26"/>
      <c r="AE135" s="26"/>
      <c r="AF135" s="26"/>
      <c r="AG135" s="26"/>
      <c r="AH135" s="57">
        <f t="shared" si="108"/>
        <v>101</v>
      </c>
      <c r="AI135" s="461"/>
      <c r="AJ135" s="36" t="str">
        <f t="shared" si="109"/>
        <v/>
      </c>
      <c r="AK135" s="26"/>
      <c r="AL135" s="26"/>
      <c r="AM135" s="26"/>
      <c r="AN135" s="26"/>
      <c r="AO135" s="26"/>
      <c r="AP135" s="57">
        <f t="shared" si="110"/>
        <v>101</v>
      </c>
      <c r="AQ135" s="461"/>
      <c r="AR135" s="36" t="str">
        <f t="shared" si="111"/>
        <v/>
      </c>
      <c r="AS135" s="26"/>
      <c r="AT135" s="26"/>
      <c r="AU135" s="26"/>
      <c r="AV135" s="26"/>
      <c r="AW135" s="26"/>
      <c r="AX135" s="57">
        <f t="shared" si="112"/>
        <v>101</v>
      </c>
      <c r="AY135" s="461"/>
      <c r="AZ135" s="36" t="str">
        <f t="shared" si="113"/>
        <v/>
      </c>
      <c r="BA135" s="26"/>
      <c r="BB135" s="26"/>
      <c r="BC135" s="26"/>
      <c r="BD135" s="26"/>
      <c r="BE135" s="26"/>
      <c r="BF135" s="57">
        <f t="shared" si="114"/>
        <v>101</v>
      </c>
      <c r="BG135" s="461"/>
      <c r="BH135" s="36" t="str">
        <f t="shared" si="115"/>
        <v/>
      </c>
      <c r="BI135" s="26"/>
      <c r="BJ135" s="26"/>
      <c r="BK135" s="26"/>
      <c r="BL135" s="26"/>
      <c r="BM135" s="26"/>
      <c r="BN135" s="57">
        <f t="shared" si="116"/>
        <v>101</v>
      </c>
      <c r="BO135" s="302"/>
      <c r="BP135" s="36" t="str">
        <f t="shared" si="117"/>
        <v/>
      </c>
      <c r="BQ135" s="26"/>
      <c r="BR135" s="26"/>
      <c r="BS135" s="26"/>
      <c r="BT135" s="26"/>
      <c r="BU135" s="26"/>
      <c r="BV135" s="57">
        <f t="shared" si="118"/>
        <v>101</v>
      </c>
      <c r="BW135" s="302"/>
      <c r="BX135" s="36" t="str">
        <f t="shared" si="119"/>
        <v/>
      </c>
      <c r="BY135" s="26"/>
      <c r="BZ135" s="26"/>
      <c r="CA135" s="26"/>
      <c r="CB135" s="26"/>
      <c r="CC135" s="26"/>
      <c r="CD135" s="57">
        <f t="shared" si="120"/>
        <v>101</v>
      </c>
      <c r="CE135" s="302"/>
      <c r="CF135" s="36" t="str">
        <f t="shared" si="121"/>
        <v/>
      </c>
      <c r="CL135" s="57">
        <f t="shared" si="122"/>
        <v>101</v>
      </c>
      <c r="CM135" s="302"/>
      <c r="CN135" s="36" t="str">
        <f t="shared" si="123"/>
        <v/>
      </c>
      <c r="CT135" s="57">
        <f t="shared" si="124"/>
        <v>101</v>
      </c>
      <c r="CU135" s="302"/>
      <c r="CV135" s="36" t="str">
        <f t="shared" si="125"/>
        <v/>
      </c>
      <c r="DB135" s="57">
        <f t="shared" si="126"/>
        <v>101</v>
      </c>
      <c r="DC135" s="302"/>
      <c r="DD135" s="36" t="str">
        <f t="shared" si="127"/>
        <v/>
      </c>
      <c r="DJ135" s="57">
        <f t="shared" si="128"/>
        <v>101</v>
      </c>
      <c r="DK135" s="302"/>
      <c r="DL135" s="36" t="str">
        <f t="shared" si="129"/>
        <v/>
      </c>
      <c r="DR135" s="57">
        <f t="shared" si="130"/>
        <v>101</v>
      </c>
      <c r="DS135" s="302"/>
      <c r="DT135" s="36" t="str">
        <f t="shared" si="131"/>
        <v/>
      </c>
      <c r="DZ135" s="57">
        <f t="shared" si="132"/>
        <v>101</v>
      </c>
      <c r="EA135" s="302"/>
      <c r="EB135" s="36" t="str">
        <f t="shared" si="133"/>
        <v/>
      </c>
      <c r="EC135" s="26"/>
      <c r="ED135" s="26"/>
      <c r="EE135" s="26"/>
      <c r="EF135" s="26"/>
      <c r="EG135" s="26"/>
      <c r="EH135" s="57">
        <f t="shared" si="134"/>
        <v>101</v>
      </c>
      <c r="EI135" s="302"/>
      <c r="EJ135" s="36" t="str">
        <f t="shared" si="135"/>
        <v/>
      </c>
      <c r="EK135" s="26"/>
      <c r="EL135" s="26"/>
      <c r="EM135" s="26"/>
      <c r="EN135" s="26"/>
      <c r="EO135" s="26"/>
      <c r="EP135" s="57">
        <f t="shared" si="136"/>
        <v>101</v>
      </c>
      <c r="EQ135" s="302"/>
      <c r="ER135" s="36" t="str">
        <f t="shared" si="137"/>
        <v/>
      </c>
      <c r="ES135" s="26"/>
      <c r="ET135" s="26"/>
      <c r="EU135" s="26"/>
      <c r="EV135" s="26"/>
      <c r="EW135" s="26"/>
      <c r="EX135" s="57">
        <f t="shared" si="138"/>
        <v>101</v>
      </c>
      <c r="EY135" s="302"/>
      <c r="EZ135" s="36" t="str">
        <f t="shared" si="139"/>
        <v/>
      </c>
      <c r="FA135" s="26"/>
      <c r="FB135" s="26"/>
      <c r="FC135" s="26"/>
      <c r="FD135" s="26"/>
      <c r="FE135" s="26"/>
    </row>
    <row r="136" spans="1:161" ht="14.5">
      <c r="A136" s="26"/>
      <c r="B136" s="57">
        <f t="shared" si="101"/>
        <v>102</v>
      </c>
      <c r="C136" s="461"/>
      <c r="D136" s="36" t="str">
        <f t="shared" si="100"/>
        <v/>
      </c>
      <c r="E136" s="26"/>
      <c r="F136" s="26"/>
      <c r="G136" s="26"/>
      <c r="H136" s="26"/>
      <c r="I136" s="26"/>
      <c r="J136" s="57">
        <f t="shared" si="102"/>
        <v>102</v>
      </c>
      <c r="K136" s="461"/>
      <c r="L136" s="36" t="str">
        <f t="shared" si="103"/>
        <v/>
      </c>
      <c r="M136" s="26"/>
      <c r="N136" s="26"/>
      <c r="O136" s="26"/>
      <c r="P136" s="26"/>
      <c r="Q136" s="26"/>
      <c r="R136" s="57">
        <f t="shared" si="104"/>
        <v>102</v>
      </c>
      <c r="S136" s="461"/>
      <c r="T136" s="36" t="str">
        <f t="shared" si="105"/>
        <v/>
      </c>
      <c r="U136" s="26"/>
      <c r="V136" s="26"/>
      <c r="W136" s="26"/>
      <c r="X136" s="26"/>
      <c r="Y136" s="26"/>
      <c r="Z136" s="57">
        <f t="shared" si="106"/>
        <v>102</v>
      </c>
      <c r="AA136" s="461"/>
      <c r="AB136" s="36" t="str">
        <f t="shared" si="107"/>
        <v/>
      </c>
      <c r="AC136" s="26"/>
      <c r="AD136" s="26"/>
      <c r="AE136" s="26"/>
      <c r="AF136" s="26"/>
      <c r="AG136" s="26"/>
      <c r="AH136" s="57">
        <f t="shared" si="108"/>
        <v>102</v>
      </c>
      <c r="AI136" s="461"/>
      <c r="AJ136" s="36" t="str">
        <f t="shared" si="109"/>
        <v/>
      </c>
      <c r="AK136" s="26"/>
      <c r="AL136" s="26"/>
      <c r="AM136" s="26"/>
      <c r="AN136" s="26"/>
      <c r="AO136" s="26"/>
      <c r="AP136" s="57">
        <f t="shared" si="110"/>
        <v>102</v>
      </c>
      <c r="AQ136" s="461"/>
      <c r="AR136" s="36" t="str">
        <f t="shared" si="111"/>
        <v/>
      </c>
      <c r="AS136" s="26"/>
      <c r="AT136" s="26"/>
      <c r="AU136" s="26"/>
      <c r="AV136" s="26"/>
      <c r="AW136" s="26"/>
      <c r="AX136" s="57">
        <f t="shared" si="112"/>
        <v>102</v>
      </c>
      <c r="AY136" s="461"/>
      <c r="AZ136" s="36" t="str">
        <f t="shared" si="113"/>
        <v/>
      </c>
      <c r="BA136" s="26"/>
      <c r="BB136" s="26"/>
      <c r="BC136" s="26"/>
      <c r="BD136" s="26"/>
      <c r="BE136" s="26"/>
      <c r="BF136" s="57">
        <f t="shared" si="114"/>
        <v>102</v>
      </c>
      <c r="BG136" s="461"/>
      <c r="BH136" s="36" t="str">
        <f t="shared" si="115"/>
        <v/>
      </c>
      <c r="BI136" s="26"/>
      <c r="BJ136" s="26"/>
      <c r="BK136" s="26"/>
      <c r="BL136" s="26"/>
      <c r="BM136" s="26"/>
      <c r="BN136" s="57">
        <f t="shared" si="116"/>
        <v>102</v>
      </c>
      <c r="BO136" s="302"/>
      <c r="BP136" s="36" t="str">
        <f t="shared" si="117"/>
        <v/>
      </c>
      <c r="BQ136" s="26"/>
      <c r="BR136" s="26"/>
      <c r="BS136" s="26"/>
      <c r="BT136" s="26"/>
      <c r="BU136" s="26"/>
      <c r="BV136" s="57">
        <f t="shared" si="118"/>
        <v>102</v>
      </c>
      <c r="BW136" s="302"/>
      <c r="BX136" s="36" t="str">
        <f t="shared" si="119"/>
        <v/>
      </c>
      <c r="BY136" s="26"/>
      <c r="BZ136" s="26"/>
      <c r="CA136" s="26"/>
      <c r="CB136" s="26"/>
      <c r="CC136" s="26"/>
      <c r="CD136" s="57">
        <f t="shared" si="120"/>
        <v>102</v>
      </c>
      <c r="CE136" s="302"/>
      <c r="CF136" s="36" t="str">
        <f t="shared" si="121"/>
        <v/>
      </c>
      <c r="CL136" s="57">
        <f t="shared" si="122"/>
        <v>102</v>
      </c>
      <c r="CM136" s="302"/>
      <c r="CN136" s="36" t="str">
        <f t="shared" si="123"/>
        <v/>
      </c>
      <c r="CT136" s="57">
        <f t="shared" si="124"/>
        <v>102</v>
      </c>
      <c r="CU136" s="302"/>
      <c r="CV136" s="36" t="str">
        <f t="shared" si="125"/>
        <v/>
      </c>
      <c r="DB136" s="57">
        <f t="shared" si="126"/>
        <v>102</v>
      </c>
      <c r="DC136" s="302"/>
      <c r="DD136" s="36" t="str">
        <f t="shared" si="127"/>
        <v/>
      </c>
      <c r="DJ136" s="57">
        <f t="shared" si="128"/>
        <v>102</v>
      </c>
      <c r="DK136" s="302"/>
      <c r="DL136" s="36" t="str">
        <f t="shared" si="129"/>
        <v/>
      </c>
      <c r="DR136" s="57">
        <f t="shared" si="130"/>
        <v>102</v>
      </c>
      <c r="DS136" s="302"/>
      <c r="DT136" s="36" t="str">
        <f t="shared" si="131"/>
        <v/>
      </c>
      <c r="DZ136" s="57">
        <f t="shared" si="132"/>
        <v>102</v>
      </c>
      <c r="EA136" s="302"/>
      <c r="EB136" s="36" t="str">
        <f t="shared" si="133"/>
        <v/>
      </c>
      <c r="EC136" s="26"/>
      <c r="ED136" s="26"/>
      <c r="EE136" s="26"/>
      <c r="EF136" s="26"/>
      <c r="EG136" s="26"/>
      <c r="EH136" s="57">
        <f t="shared" si="134"/>
        <v>102</v>
      </c>
      <c r="EI136" s="302"/>
      <c r="EJ136" s="36" t="str">
        <f t="shared" si="135"/>
        <v/>
      </c>
      <c r="EK136" s="26"/>
      <c r="EL136" s="26"/>
      <c r="EM136" s="26"/>
      <c r="EN136" s="26"/>
      <c r="EO136" s="26"/>
      <c r="EP136" s="57">
        <f t="shared" si="136"/>
        <v>102</v>
      </c>
      <c r="EQ136" s="302"/>
      <c r="ER136" s="36" t="str">
        <f t="shared" si="137"/>
        <v/>
      </c>
      <c r="ES136" s="26"/>
      <c r="ET136" s="26"/>
      <c r="EU136" s="26"/>
      <c r="EV136" s="26"/>
      <c r="EW136" s="26"/>
      <c r="EX136" s="57">
        <f t="shared" si="138"/>
        <v>102</v>
      </c>
      <c r="EY136" s="302"/>
      <c r="EZ136" s="36" t="str">
        <f t="shared" si="139"/>
        <v/>
      </c>
      <c r="FA136" s="26"/>
      <c r="FB136" s="26"/>
      <c r="FC136" s="26"/>
      <c r="FD136" s="26"/>
      <c r="FE136" s="26"/>
    </row>
    <row r="137" spans="1:161" ht="14.5">
      <c r="A137" s="26"/>
      <c r="B137" s="57">
        <f t="shared" si="101"/>
        <v>103</v>
      </c>
      <c r="C137" s="461"/>
      <c r="D137" s="36" t="str">
        <f t="shared" si="100"/>
        <v/>
      </c>
      <c r="E137" s="26"/>
      <c r="F137" s="26"/>
      <c r="G137" s="26"/>
      <c r="H137" s="26"/>
      <c r="I137" s="26"/>
      <c r="J137" s="57">
        <f t="shared" si="102"/>
        <v>103</v>
      </c>
      <c r="K137" s="461"/>
      <c r="L137" s="36" t="str">
        <f t="shared" si="103"/>
        <v/>
      </c>
      <c r="M137" s="26"/>
      <c r="N137" s="26"/>
      <c r="O137" s="26"/>
      <c r="P137" s="26"/>
      <c r="Q137" s="26"/>
      <c r="R137" s="57">
        <f t="shared" si="104"/>
        <v>103</v>
      </c>
      <c r="S137" s="461"/>
      <c r="T137" s="36" t="str">
        <f t="shared" si="105"/>
        <v/>
      </c>
      <c r="U137" s="26"/>
      <c r="V137" s="26"/>
      <c r="W137" s="26"/>
      <c r="X137" s="26"/>
      <c r="Y137" s="26"/>
      <c r="Z137" s="57">
        <f t="shared" si="106"/>
        <v>103</v>
      </c>
      <c r="AA137" s="461"/>
      <c r="AB137" s="36" t="str">
        <f t="shared" si="107"/>
        <v/>
      </c>
      <c r="AC137" s="26"/>
      <c r="AD137" s="26"/>
      <c r="AE137" s="26"/>
      <c r="AF137" s="26"/>
      <c r="AG137" s="26"/>
      <c r="AH137" s="57">
        <f t="shared" si="108"/>
        <v>103</v>
      </c>
      <c r="AI137" s="461"/>
      <c r="AJ137" s="36" t="str">
        <f t="shared" si="109"/>
        <v/>
      </c>
      <c r="AK137" s="26"/>
      <c r="AL137" s="26"/>
      <c r="AM137" s="26"/>
      <c r="AN137" s="26"/>
      <c r="AO137" s="26"/>
      <c r="AP137" s="57">
        <f t="shared" si="110"/>
        <v>103</v>
      </c>
      <c r="AQ137" s="461"/>
      <c r="AR137" s="36" t="str">
        <f t="shared" si="111"/>
        <v/>
      </c>
      <c r="AS137" s="26"/>
      <c r="AT137" s="26"/>
      <c r="AU137" s="26"/>
      <c r="AV137" s="26"/>
      <c r="AW137" s="26"/>
      <c r="AX137" s="57">
        <f t="shared" si="112"/>
        <v>103</v>
      </c>
      <c r="AY137" s="461"/>
      <c r="AZ137" s="36" t="str">
        <f t="shared" si="113"/>
        <v/>
      </c>
      <c r="BA137" s="26"/>
      <c r="BB137" s="26"/>
      <c r="BC137" s="26"/>
      <c r="BD137" s="26"/>
      <c r="BE137" s="26"/>
      <c r="BF137" s="57">
        <f t="shared" si="114"/>
        <v>103</v>
      </c>
      <c r="BG137" s="461"/>
      <c r="BH137" s="36" t="str">
        <f t="shared" si="115"/>
        <v/>
      </c>
      <c r="BI137" s="26"/>
      <c r="BJ137" s="26"/>
      <c r="BK137" s="26"/>
      <c r="BL137" s="26"/>
      <c r="BM137" s="26"/>
      <c r="BN137" s="57">
        <f t="shared" si="116"/>
        <v>103</v>
      </c>
      <c r="BO137" s="302"/>
      <c r="BP137" s="36" t="str">
        <f t="shared" si="117"/>
        <v/>
      </c>
      <c r="BQ137" s="26"/>
      <c r="BR137" s="26"/>
      <c r="BS137" s="26"/>
      <c r="BT137" s="26"/>
      <c r="BU137" s="26"/>
      <c r="BV137" s="57">
        <f t="shared" si="118"/>
        <v>103</v>
      </c>
      <c r="BW137" s="302"/>
      <c r="BX137" s="36" t="str">
        <f t="shared" si="119"/>
        <v/>
      </c>
      <c r="BY137" s="26"/>
      <c r="BZ137" s="26"/>
      <c r="CA137" s="26"/>
      <c r="CB137" s="26"/>
      <c r="CC137" s="26"/>
      <c r="CD137" s="57">
        <f t="shared" si="120"/>
        <v>103</v>
      </c>
      <c r="CE137" s="302"/>
      <c r="CF137" s="36" t="str">
        <f t="shared" si="121"/>
        <v/>
      </c>
      <c r="CL137" s="57">
        <f t="shared" si="122"/>
        <v>103</v>
      </c>
      <c r="CM137" s="302"/>
      <c r="CN137" s="36" t="str">
        <f t="shared" si="123"/>
        <v/>
      </c>
      <c r="CT137" s="57">
        <f t="shared" si="124"/>
        <v>103</v>
      </c>
      <c r="CU137" s="302"/>
      <c r="CV137" s="36" t="str">
        <f t="shared" si="125"/>
        <v/>
      </c>
      <c r="DB137" s="57">
        <f t="shared" si="126"/>
        <v>103</v>
      </c>
      <c r="DC137" s="302"/>
      <c r="DD137" s="36" t="str">
        <f t="shared" si="127"/>
        <v/>
      </c>
      <c r="DJ137" s="57">
        <f t="shared" si="128"/>
        <v>103</v>
      </c>
      <c r="DK137" s="302"/>
      <c r="DL137" s="36" t="str">
        <f t="shared" si="129"/>
        <v/>
      </c>
      <c r="DR137" s="57">
        <f t="shared" si="130"/>
        <v>103</v>
      </c>
      <c r="DS137" s="302"/>
      <c r="DT137" s="36" t="str">
        <f t="shared" si="131"/>
        <v/>
      </c>
      <c r="DZ137" s="57">
        <f t="shared" si="132"/>
        <v>103</v>
      </c>
      <c r="EA137" s="302"/>
      <c r="EB137" s="36" t="str">
        <f t="shared" si="133"/>
        <v/>
      </c>
      <c r="EC137" s="26"/>
      <c r="ED137" s="26"/>
      <c r="EE137" s="26"/>
      <c r="EF137" s="26"/>
      <c r="EG137" s="26"/>
      <c r="EH137" s="57">
        <f t="shared" si="134"/>
        <v>103</v>
      </c>
      <c r="EI137" s="302"/>
      <c r="EJ137" s="36" t="str">
        <f t="shared" si="135"/>
        <v/>
      </c>
      <c r="EK137" s="26"/>
      <c r="EL137" s="26"/>
      <c r="EM137" s="26"/>
      <c r="EN137" s="26"/>
      <c r="EO137" s="26"/>
      <c r="EP137" s="57">
        <f t="shared" si="136"/>
        <v>103</v>
      </c>
      <c r="EQ137" s="302"/>
      <c r="ER137" s="36" t="str">
        <f t="shared" si="137"/>
        <v/>
      </c>
      <c r="ES137" s="26"/>
      <c r="ET137" s="26"/>
      <c r="EU137" s="26"/>
      <c r="EV137" s="26"/>
      <c r="EW137" s="26"/>
      <c r="EX137" s="57">
        <f t="shared" si="138"/>
        <v>103</v>
      </c>
      <c r="EY137" s="302"/>
      <c r="EZ137" s="36" t="str">
        <f t="shared" si="139"/>
        <v/>
      </c>
      <c r="FA137" s="26"/>
      <c r="FB137" s="26"/>
      <c r="FC137" s="26"/>
      <c r="FD137" s="26"/>
      <c r="FE137" s="26"/>
    </row>
    <row r="138" spans="1:161" ht="14.5">
      <c r="A138" s="26"/>
      <c r="B138" s="57">
        <f t="shared" si="101"/>
        <v>104</v>
      </c>
      <c r="C138" s="461"/>
      <c r="D138" s="36" t="str">
        <f t="shared" si="100"/>
        <v/>
      </c>
      <c r="E138" s="26"/>
      <c r="F138" s="26"/>
      <c r="G138" s="26"/>
      <c r="H138" s="26"/>
      <c r="I138" s="26"/>
      <c r="J138" s="57">
        <f t="shared" si="102"/>
        <v>104</v>
      </c>
      <c r="K138" s="461"/>
      <c r="L138" s="36" t="str">
        <f t="shared" si="103"/>
        <v/>
      </c>
      <c r="M138" s="26"/>
      <c r="N138" s="26"/>
      <c r="O138" s="26"/>
      <c r="P138" s="26"/>
      <c r="Q138" s="26"/>
      <c r="R138" s="57">
        <f t="shared" si="104"/>
        <v>104</v>
      </c>
      <c r="S138" s="461"/>
      <c r="T138" s="36" t="str">
        <f t="shared" si="105"/>
        <v/>
      </c>
      <c r="U138" s="26"/>
      <c r="V138" s="26"/>
      <c r="W138" s="26"/>
      <c r="X138" s="26"/>
      <c r="Y138" s="26"/>
      <c r="Z138" s="57">
        <f t="shared" si="106"/>
        <v>104</v>
      </c>
      <c r="AA138" s="461"/>
      <c r="AB138" s="36" t="str">
        <f t="shared" si="107"/>
        <v/>
      </c>
      <c r="AC138" s="26"/>
      <c r="AD138" s="26"/>
      <c r="AE138" s="26"/>
      <c r="AF138" s="26"/>
      <c r="AG138" s="26"/>
      <c r="AH138" s="57">
        <f t="shared" si="108"/>
        <v>104</v>
      </c>
      <c r="AI138" s="461"/>
      <c r="AJ138" s="36" t="str">
        <f t="shared" si="109"/>
        <v/>
      </c>
      <c r="AK138" s="26"/>
      <c r="AL138" s="26"/>
      <c r="AM138" s="26"/>
      <c r="AN138" s="26"/>
      <c r="AO138" s="26"/>
      <c r="AP138" s="57">
        <f t="shared" si="110"/>
        <v>104</v>
      </c>
      <c r="AQ138" s="461"/>
      <c r="AR138" s="36" t="str">
        <f t="shared" si="111"/>
        <v/>
      </c>
      <c r="AS138" s="26"/>
      <c r="AT138" s="26"/>
      <c r="AU138" s="26"/>
      <c r="AV138" s="26"/>
      <c r="AW138" s="26"/>
      <c r="AX138" s="57">
        <f t="shared" si="112"/>
        <v>104</v>
      </c>
      <c r="AY138" s="461"/>
      <c r="AZ138" s="36" t="str">
        <f t="shared" si="113"/>
        <v/>
      </c>
      <c r="BA138" s="26"/>
      <c r="BB138" s="26"/>
      <c r="BC138" s="26"/>
      <c r="BD138" s="26"/>
      <c r="BE138" s="26"/>
      <c r="BF138" s="57">
        <f t="shared" si="114"/>
        <v>104</v>
      </c>
      <c r="BG138" s="461"/>
      <c r="BH138" s="36" t="str">
        <f t="shared" si="115"/>
        <v/>
      </c>
      <c r="BI138" s="26"/>
      <c r="BJ138" s="26"/>
      <c r="BK138" s="26"/>
      <c r="BL138" s="26"/>
      <c r="BM138" s="26"/>
      <c r="BN138" s="57">
        <f t="shared" si="116"/>
        <v>104</v>
      </c>
      <c r="BO138" s="302"/>
      <c r="BP138" s="36" t="str">
        <f t="shared" si="117"/>
        <v/>
      </c>
      <c r="BQ138" s="26"/>
      <c r="BR138" s="26"/>
      <c r="BS138" s="26"/>
      <c r="BT138" s="26"/>
      <c r="BU138" s="26"/>
      <c r="BV138" s="57">
        <f t="shared" si="118"/>
        <v>104</v>
      </c>
      <c r="BW138" s="302"/>
      <c r="BX138" s="36" t="str">
        <f t="shared" si="119"/>
        <v/>
      </c>
      <c r="BY138" s="26"/>
      <c r="BZ138" s="26"/>
      <c r="CA138" s="26"/>
      <c r="CB138" s="26"/>
      <c r="CC138" s="26"/>
      <c r="CD138" s="57">
        <f t="shared" si="120"/>
        <v>104</v>
      </c>
      <c r="CE138" s="302"/>
      <c r="CF138" s="36" t="str">
        <f t="shared" si="121"/>
        <v/>
      </c>
      <c r="CL138" s="57">
        <f t="shared" si="122"/>
        <v>104</v>
      </c>
      <c r="CM138" s="302"/>
      <c r="CN138" s="36" t="str">
        <f t="shared" si="123"/>
        <v/>
      </c>
      <c r="CT138" s="57">
        <f t="shared" si="124"/>
        <v>104</v>
      </c>
      <c r="CU138" s="302"/>
      <c r="CV138" s="36" t="str">
        <f t="shared" si="125"/>
        <v/>
      </c>
      <c r="DB138" s="57">
        <f t="shared" si="126"/>
        <v>104</v>
      </c>
      <c r="DC138" s="302"/>
      <c r="DD138" s="36" t="str">
        <f t="shared" si="127"/>
        <v/>
      </c>
      <c r="DJ138" s="57">
        <f t="shared" si="128"/>
        <v>104</v>
      </c>
      <c r="DK138" s="302"/>
      <c r="DL138" s="36" t="str">
        <f t="shared" si="129"/>
        <v/>
      </c>
      <c r="DR138" s="57">
        <f t="shared" si="130"/>
        <v>104</v>
      </c>
      <c r="DS138" s="302"/>
      <c r="DT138" s="36" t="str">
        <f t="shared" si="131"/>
        <v/>
      </c>
      <c r="DZ138" s="57">
        <f t="shared" si="132"/>
        <v>104</v>
      </c>
      <c r="EA138" s="302"/>
      <c r="EB138" s="36" t="str">
        <f t="shared" si="133"/>
        <v/>
      </c>
      <c r="EC138" s="26"/>
      <c r="ED138" s="26"/>
      <c r="EE138" s="26"/>
      <c r="EF138" s="26"/>
      <c r="EG138" s="26"/>
      <c r="EH138" s="57">
        <f t="shared" si="134"/>
        <v>104</v>
      </c>
      <c r="EI138" s="302"/>
      <c r="EJ138" s="36" t="str">
        <f t="shared" si="135"/>
        <v/>
      </c>
      <c r="EK138" s="26"/>
      <c r="EL138" s="26"/>
      <c r="EM138" s="26"/>
      <c r="EN138" s="26"/>
      <c r="EO138" s="26"/>
      <c r="EP138" s="57">
        <f t="shared" si="136"/>
        <v>104</v>
      </c>
      <c r="EQ138" s="302"/>
      <c r="ER138" s="36" t="str">
        <f t="shared" si="137"/>
        <v/>
      </c>
      <c r="ES138" s="26"/>
      <c r="ET138" s="26"/>
      <c r="EU138" s="26"/>
      <c r="EV138" s="26"/>
      <c r="EW138" s="26"/>
      <c r="EX138" s="57">
        <f t="shared" si="138"/>
        <v>104</v>
      </c>
      <c r="EY138" s="302"/>
      <c r="EZ138" s="36" t="str">
        <f t="shared" si="139"/>
        <v/>
      </c>
      <c r="FA138" s="26"/>
      <c r="FB138" s="26"/>
      <c r="FC138" s="26"/>
      <c r="FD138" s="26"/>
      <c r="FE138" s="26"/>
    </row>
    <row r="139" spans="1:161" ht="14.5">
      <c r="A139" s="26"/>
      <c r="B139" s="57">
        <f t="shared" si="101"/>
        <v>105</v>
      </c>
      <c r="C139" s="461"/>
      <c r="D139" s="36" t="str">
        <f t="shared" si="100"/>
        <v/>
      </c>
      <c r="E139" s="26"/>
      <c r="F139" s="26"/>
      <c r="G139" s="26"/>
      <c r="H139" s="26"/>
      <c r="I139" s="26"/>
      <c r="J139" s="57">
        <f t="shared" si="102"/>
        <v>105</v>
      </c>
      <c r="K139" s="461"/>
      <c r="L139" s="36" t="str">
        <f t="shared" si="103"/>
        <v/>
      </c>
      <c r="M139" s="26"/>
      <c r="N139" s="26"/>
      <c r="O139" s="26"/>
      <c r="P139" s="26"/>
      <c r="Q139" s="26"/>
      <c r="R139" s="57">
        <f t="shared" si="104"/>
        <v>105</v>
      </c>
      <c r="S139" s="461"/>
      <c r="T139" s="36" t="str">
        <f t="shared" si="105"/>
        <v/>
      </c>
      <c r="U139" s="26"/>
      <c r="V139" s="26"/>
      <c r="W139" s="26"/>
      <c r="X139" s="26"/>
      <c r="Y139" s="26"/>
      <c r="Z139" s="57">
        <f t="shared" si="106"/>
        <v>105</v>
      </c>
      <c r="AA139" s="461"/>
      <c r="AB139" s="36" t="str">
        <f t="shared" si="107"/>
        <v/>
      </c>
      <c r="AC139" s="26"/>
      <c r="AD139" s="26"/>
      <c r="AE139" s="26"/>
      <c r="AF139" s="26"/>
      <c r="AG139" s="26"/>
      <c r="AH139" s="57">
        <f t="shared" si="108"/>
        <v>105</v>
      </c>
      <c r="AI139" s="461"/>
      <c r="AJ139" s="36" t="str">
        <f t="shared" si="109"/>
        <v/>
      </c>
      <c r="AK139" s="26"/>
      <c r="AL139" s="26"/>
      <c r="AM139" s="26"/>
      <c r="AN139" s="26"/>
      <c r="AO139" s="26"/>
      <c r="AP139" s="57">
        <f t="shared" si="110"/>
        <v>105</v>
      </c>
      <c r="AQ139" s="461"/>
      <c r="AR139" s="36" t="str">
        <f t="shared" si="111"/>
        <v/>
      </c>
      <c r="AS139" s="26"/>
      <c r="AT139" s="26"/>
      <c r="AU139" s="26"/>
      <c r="AV139" s="26"/>
      <c r="AW139" s="26"/>
      <c r="AX139" s="57">
        <f t="shared" si="112"/>
        <v>105</v>
      </c>
      <c r="AY139" s="461"/>
      <c r="AZ139" s="36" t="str">
        <f t="shared" si="113"/>
        <v/>
      </c>
      <c r="BA139" s="26"/>
      <c r="BB139" s="26"/>
      <c r="BC139" s="26"/>
      <c r="BD139" s="26"/>
      <c r="BE139" s="26"/>
      <c r="BF139" s="57">
        <f t="shared" si="114"/>
        <v>105</v>
      </c>
      <c r="BG139" s="461"/>
      <c r="BH139" s="36" t="str">
        <f t="shared" si="115"/>
        <v/>
      </c>
      <c r="BI139" s="26"/>
      <c r="BJ139" s="26"/>
      <c r="BK139" s="26"/>
      <c r="BL139" s="26"/>
      <c r="BM139" s="26"/>
      <c r="BN139" s="57">
        <f t="shared" si="116"/>
        <v>105</v>
      </c>
      <c r="BO139" s="302"/>
      <c r="BP139" s="36" t="str">
        <f t="shared" si="117"/>
        <v/>
      </c>
      <c r="BQ139" s="26"/>
      <c r="BR139" s="26"/>
      <c r="BS139" s="26"/>
      <c r="BT139" s="26"/>
      <c r="BU139" s="26"/>
      <c r="BV139" s="57">
        <f t="shared" si="118"/>
        <v>105</v>
      </c>
      <c r="BW139" s="302"/>
      <c r="BX139" s="36" t="str">
        <f t="shared" si="119"/>
        <v/>
      </c>
      <c r="BY139" s="26"/>
      <c r="BZ139" s="26"/>
      <c r="CA139" s="26"/>
      <c r="CB139" s="26"/>
      <c r="CC139" s="26"/>
      <c r="CD139" s="57">
        <f t="shared" si="120"/>
        <v>105</v>
      </c>
      <c r="CE139" s="302"/>
      <c r="CF139" s="36" t="str">
        <f t="shared" si="121"/>
        <v/>
      </c>
      <c r="CL139" s="57">
        <f t="shared" si="122"/>
        <v>105</v>
      </c>
      <c r="CM139" s="302"/>
      <c r="CN139" s="36" t="str">
        <f t="shared" si="123"/>
        <v/>
      </c>
      <c r="CT139" s="57">
        <f t="shared" si="124"/>
        <v>105</v>
      </c>
      <c r="CU139" s="302"/>
      <c r="CV139" s="36" t="str">
        <f t="shared" si="125"/>
        <v/>
      </c>
      <c r="DB139" s="57">
        <f t="shared" si="126"/>
        <v>105</v>
      </c>
      <c r="DC139" s="302"/>
      <c r="DD139" s="36" t="str">
        <f t="shared" si="127"/>
        <v/>
      </c>
      <c r="DJ139" s="57">
        <f t="shared" si="128"/>
        <v>105</v>
      </c>
      <c r="DK139" s="302"/>
      <c r="DL139" s="36" t="str">
        <f t="shared" si="129"/>
        <v/>
      </c>
      <c r="DR139" s="57">
        <f t="shared" si="130"/>
        <v>105</v>
      </c>
      <c r="DS139" s="302"/>
      <c r="DT139" s="36" t="str">
        <f t="shared" si="131"/>
        <v/>
      </c>
      <c r="DZ139" s="57">
        <f t="shared" si="132"/>
        <v>105</v>
      </c>
      <c r="EA139" s="302"/>
      <c r="EB139" s="36" t="str">
        <f t="shared" si="133"/>
        <v/>
      </c>
      <c r="EC139" s="26"/>
      <c r="ED139" s="26"/>
      <c r="EE139" s="26"/>
      <c r="EF139" s="26"/>
      <c r="EG139" s="26"/>
      <c r="EH139" s="57">
        <f t="shared" si="134"/>
        <v>105</v>
      </c>
      <c r="EI139" s="302"/>
      <c r="EJ139" s="36" t="str">
        <f t="shared" si="135"/>
        <v/>
      </c>
      <c r="EK139" s="26"/>
      <c r="EL139" s="26"/>
      <c r="EM139" s="26"/>
      <c r="EN139" s="26"/>
      <c r="EO139" s="26"/>
      <c r="EP139" s="57">
        <f t="shared" si="136"/>
        <v>105</v>
      </c>
      <c r="EQ139" s="302"/>
      <c r="ER139" s="36" t="str">
        <f t="shared" si="137"/>
        <v/>
      </c>
      <c r="ES139" s="26"/>
      <c r="ET139" s="26"/>
      <c r="EU139" s="26"/>
      <c r="EV139" s="26"/>
      <c r="EW139" s="26"/>
      <c r="EX139" s="57">
        <f t="shared" si="138"/>
        <v>105</v>
      </c>
      <c r="EY139" s="302"/>
      <c r="EZ139" s="36" t="str">
        <f t="shared" si="139"/>
        <v/>
      </c>
      <c r="FA139" s="26"/>
      <c r="FB139" s="26"/>
      <c r="FC139" s="26"/>
      <c r="FD139" s="26"/>
      <c r="FE139" s="26"/>
    </row>
    <row r="140" spans="1:161" ht="14.5">
      <c r="A140" s="26"/>
      <c r="B140" s="57">
        <f t="shared" si="101"/>
        <v>106</v>
      </c>
      <c r="C140" s="461"/>
      <c r="D140" s="36" t="str">
        <f t="shared" si="100"/>
        <v/>
      </c>
      <c r="E140" s="26"/>
      <c r="F140" s="26"/>
      <c r="G140" s="26"/>
      <c r="H140" s="26"/>
      <c r="I140" s="26"/>
      <c r="J140" s="57">
        <f t="shared" si="102"/>
        <v>106</v>
      </c>
      <c r="K140" s="461"/>
      <c r="L140" s="36" t="str">
        <f t="shared" si="103"/>
        <v/>
      </c>
      <c r="M140" s="26"/>
      <c r="N140" s="26"/>
      <c r="O140" s="26"/>
      <c r="P140" s="26"/>
      <c r="Q140" s="26"/>
      <c r="R140" s="57">
        <f t="shared" si="104"/>
        <v>106</v>
      </c>
      <c r="S140" s="461"/>
      <c r="T140" s="36" t="str">
        <f t="shared" si="105"/>
        <v/>
      </c>
      <c r="U140" s="26"/>
      <c r="V140" s="26"/>
      <c r="W140" s="26"/>
      <c r="X140" s="26"/>
      <c r="Y140" s="26"/>
      <c r="Z140" s="57">
        <f t="shared" si="106"/>
        <v>106</v>
      </c>
      <c r="AA140" s="461"/>
      <c r="AB140" s="36" t="str">
        <f t="shared" si="107"/>
        <v/>
      </c>
      <c r="AC140" s="26"/>
      <c r="AD140" s="26"/>
      <c r="AE140" s="26"/>
      <c r="AF140" s="26"/>
      <c r="AG140" s="26"/>
      <c r="AH140" s="57">
        <f t="shared" si="108"/>
        <v>106</v>
      </c>
      <c r="AI140" s="461"/>
      <c r="AJ140" s="36" t="str">
        <f t="shared" si="109"/>
        <v/>
      </c>
      <c r="AK140" s="26"/>
      <c r="AL140" s="26"/>
      <c r="AM140" s="26"/>
      <c r="AN140" s="26"/>
      <c r="AO140" s="26"/>
      <c r="AP140" s="57">
        <f t="shared" si="110"/>
        <v>106</v>
      </c>
      <c r="AQ140" s="461"/>
      <c r="AR140" s="36" t="str">
        <f t="shared" si="111"/>
        <v/>
      </c>
      <c r="AS140" s="26"/>
      <c r="AT140" s="26"/>
      <c r="AU140" s="26"/>
      <c r="AV140" s="26"/>
      <c r="AW140" s="26"/>
      <c r="AX140" s="57">
        <f t="shared" si="112"/>
        <v>106</v>
      </c>
      <c r="AY140" s="461"/>
      <c r="AZ140" s="36" t="str">
        <f t="shared" si="113"/>
        <v/>
      </c>
      <c r="BA140" s="26"/>
      <c r="BB140" s="26"/>
      <c r="BC140" s="26"/>
      <c r="BD140" s="26"/>
      <c r="BE140" s="26"/>
      <c r="BF140" s="57">
        <f t="shared" si="114"/>
        <v>106</v>
      </c>
      <c r="BG140" s="461"/>
      <c r="BH140" s="36" t="str">
        <f t="shared" si="115"/>
        <v/>
      </c>
      <c r="BI140" s="26"/>
      <c r="BJ140" s="26"/>
      <c r="BK140" s="26"/>
      <c r="BL140" s="26"/>
      <c r="BM140" s="26"/>
      <c r="BN140" s="57">
        <f t="shared" si="116"/>
        <v>106</v>
      </c>
      <c r="BO140" s="302"/>
      <c r="BP140" s="36" t="str">
        <f t="shared" si="117"/>
        <v/>
      </c>
      <c r="BQ140" s="26"/>
      <c r="BR140" s="26"/>
      <c r="BS140" s="26"/>
      <c r="BT140" s="26"/>
      <c r="BU140" s="26"/>
      <c r="BV140" s="57">
        <f t="shared" si="118"/>
        <v>106</v>
      </c>
      <c r="BW140" s="302"/>
      <c r="BX140" s="36" t="str">
        <f t="shared" si="119"/>
        <v/>
      </c>
      <c r="BY140" s="26"/>
      <c r="BZ140" s="26"/>
      <c r="CA140" s="26"/>
      <c r="CB140" s="26"/>
      <c r="CC140" s="26"/>
      <c r="CD140" s="57">
        <f t="shared" si="120"/>
        <v>106</v>
      </c>
      <c r="CE140" s="302"/>
      <c r="CF140" s="36" t="str">
        <f t="shared" si="121"/>
        <v/>
      </c>
      <c r="CL140" s="57">
        <f t="shared" si="122"/>
        <v>106</v>
      </c>
      <c r="CM140" s="302"/>
      <c r="CN140" s="36" t="str">
        <f t="shared" si="123"/>
        <v/>
      </c>
      <c r="CT140" s="57">
        <f t="shared" si="124"/>
        <v>106</v>
      </c>
      <c r="CU140" s="302"/>
      <c r="CV140" s="36" t="str">
        <f t="shared" si="125"/>
        <v/>
      </c>
      <c r="DB140" s="57">
        <f t="shared" si="126"/>
        <v>106</v>
      </c>
      <c r="DC140" s="302"/>
      <c r="DD140" s="36" t="str">
        <f t="shared" si="127"/>
        <v/>
      </c>
      <c r="DJ140" s="57">
        <f t="shared" si="128"/>
        <v>106</v>
      </c>
      <c r="DK140" s="302"/>
      <c r="DL140" s="36" t="str">
        <f t="shared" si="129"/>
        <v/>
      </c>
      <c r="DR140" s="57">
        <f t="shared" si="130"/>
        <v>106</v>
      </c>
      <c r="DS140" s="302"/>
      <c r="DT140" s="36" t="str">
        <f t="shared" si="131"/>
        <v/>
      </c>
      <c r="DZ140" s="57">
        <f t="shared" si="132"/>
        <v>106</v>
      </c>
      <c r="EA140" s="302"/>
      <c r="EB140" s="36" t="str">
        <f t="shared" si="133"/>
        <v/>
      </c>
      <c r="EC140" s="26"/>
      <c r="ED140" s="26"/>
      <c r="EE140" s="26"/>
      <c r="EF140" s="26"/>
      <c r="EG140" s="26"/>
      <c r="EH140" s="57">
        <f t="shared" si="134"/>
        <v>106</v>
      </c>
      <c r="EI140" s="302"/>
      <c r="EJ140" s="36" t="str">
        <f t="shared" si="135"/>
        <v/>
      </c>
      <c r="EK140" s="26"/>
      <c r="EL140" s="26"/>
      <c r="EM140" s="26"/>
      <c r="EN140" s="26"/>
      <c r="EO140" s="26"/>
      <c r="EP140" s="57">
        <f t="shared" si="136"/>
        <v>106</v>
      </c>
      <c r="EQ140" s="302"/>
      <c r="ER140" s="36" t="str">
        <f t="shared" si="137"/>
        <v/>
      </c>
      <c r="ES140" s="26"/>
      <c r="ET140" s="26"/>
      <c r="EU140" s="26"/>
      <c r="EV140" s="26"/>
      <c r="EW140" s="26"/>
      <c r="EX140" s="57">
        <f t="shared" si="138"/>
        <v>106</v>
      </c>
      <c r="EY140" s="302"/>
      <c r="EZ140" s="36" t="str">
        <f t="shared" si="139"/>
        <v/>
      </c>
      <c r="FA140" s="26"/>
      <c r="FB140" s="26"/>
      <c r="FC140" s="26"/>
      <c r="FD140" s="26"/>
      <c r="FE140" s="26"/>
    </row>
    <row r="141" spans="1:161" ht="14.5">
      <c r="A141" s="26"/>
      <c r="B141" s="57">
        <f t="shared" si="101"/>
        <v>107</v>
      </c>
      <c r="C141" s="461"/>
      <c r="D141" s="36" t="str">
        <f t="shared" si="100"/>
        <v/>
      </c>
      <c r="E141" s="26"/>
      <c r="F141" s="26"/>
      <c r="G141" s="26"/>
      <c r="H141" s="26"/>
      <c r="I141" s="26"/>
      <c r="J141" s="57">
        <f t="shared" si="102"/>
        <v>107</v>
      </c>
      <c r="K141" s="461"/>
      <c r="L141" s="36" t="str">
        <f t="shared" si="103"/>
        <v/>
      </c>
      <c r="M141" s="26"/>
      <c r="N141" s="26"/>
      <c r="O141" s="26"/>
      <c r="P141" s="26"/>
      <c r="Q141" s="26"/>
      <c r="R141" s="57">
        <f t="shared" si="104"/>
        <v>107</v>
      </c>
      <c r="S141" s="461"/>
      <c r="T141" s="36" t="str">
        <f t="shared" si="105"/>
        <v/>
      </c>
      <c r="U141" s="26"/>
      <c r="V141" s="26"/>
      <c r="W141" s="26"/>
      <c r="X141" s="26"/>
      <c r="Y141" s="26"/>
      <c r="Z141" s="57">
        <f t="shared" si="106"/>
        <v>107</v>
      </c>
      <c r="AA141" s="461"/>
      <c r="AB141" s="36" t="str">
        <f t="shared" si="107"/>
        <v/>
      </c>
      <c r="AC141" s="26"/>
      <c r="AD141" s="26"/>
      <c r="AE141" s="26"/>
      <c r="AF141" s="26"/>
      <c r="AG141" s="26"/>
      <c r="AH141" s="57">
        <f t="shared" si="108"/>
        <v>107</v>
      </c>
      <c r="AI141" s="461"/>
      <c r="AJ141" s="36" t="str">
        <f t="shared" si="109"/>
        <v/>
      </c>
      <c r="AK141" s="26"/>
      <c r="AL141" s="26"/>
      <c r="AM141" s="26"/>
      <c r="AN141" s="26"/>
      <c r="AO141" s="26"/>
      <c r="AP141" s="57">
        <f t="shared" si="110"/>
        <v>107</v>
      </c>
      <c r="AQ141" s="461"/>
      <c r="AR141" s="36" t="str">
        <f t="shared" si="111"/>
        <v/>
      </c>
      <c r="AS141" s="26"/>
      <c r="AT141" s="26"/>
      <c r="AU141" s="26"/>
      <c r="AV141" s="26"/>
      <c r="AW141" s="26"/>
      <c r="AX141" s="57">
        <f t="shared" si="112"/>
        <v>107</v>
      </c>
      <c r="AY141" s="461"/>
      <c r="AZ141" s="36" t="str">
        <f t="shared" si="113"/>
        <v/>
      </c>
      <c r="BA141" s="26"/>
      <c r="BB141" s="26"/>
      <c r="BC141" s="26"/>
      <c r="BD141" s="26"/>
      <c r="BE141" s="26"/>
      <c r="BF141" s="57">
        <f t="shared" si="114"/>
        <v>107</v>
      </c>
      <c r="BG141" s="461"/>
      <c r="BH141" s="36" t="str">
        <f t="shared" si="115"/>
        <v/>
      </c>
      <c r="BI141" s="26"/>
      <c r="BJ141" s="26"/>
      <c r="BK141" s="26"/>
      <c r="BL141" s="26"/>
      <c r="BM141" s="26"/>
      <c r="BN141" s="57">
        <f t="shared" si="116"/>
        <v>107</v>
      </c>
      <c r="BO141" s="302"/>
      <c r="BP141" s="36" t="str">
        <f t="shared" si="117"/>
        <v/>
      </c>
      <c r="BQ141" s="26"/>
      <c r="BR141" s="26"/>
      <c r="BS141" s="26"/>
      <c r="BT141" s="26"/>
      <c r="BU141" s="26"/>
      <c r="BV141" s="57">
        <f t="shared" si="118"/>
        <v>107</v>
      </c>
      <c r="BW141" s="302"/>
      <c r="BX141" s="36" t="str">
        <f t="shared" si="119"/>
        <v/>
      </c>
      <c r="BY141" s="26"/>
      <c r="BZ141" s="26"/>
      <c r="CA141" s="26"/>
      <c r="CB141" s="26"/>
      <c r="CC141" s="26"/>
      <c r="CD141" s="57">
        <f t="shared" si="120"/>
        <v>107</v>
      </c>
      <c r="CE141" s="302"/>
      <c r="CF141" s="36" t="str">
        <f t="shared" si="121"/>
        <v/>
      </c>
      <c r="CL141" s="57">
        <f t="shared" si="122"/>
        <v>107</v>
      </c>
      <c r="CM141" s="302"/>
      <c r="CN141" s="36" t="str">
        <f t="shared" si="123"/>
        <v/>
      </c>
      <c r="CT141" s="57">
        <f t="shared" si="124"/>
        <v>107</v>
      </c>
      <c r="CU141" s="302"/>
      <c r="CV141" s="36" t="str">
        <f t="shared" si="125"/>
        <v/>
      </c>
      <c r="DB141" s="57">
        <f t="shared" si="126"/>
        <v>107</v>
      </c>
      <c r="DC141" s="302"/>
      <c r="DD141" s="36" t="str">
        <f t="shared" si="127"/>
        <v/>
      </c>
      <c r="DJ141" s="57">
        <f t="shared" si="128"/>
        <v>107</v>
      </c>
      <c r="DK141" s="302"/>
      <c r="DL141" s="36" t="str">
        <f t="shared" si="129"/>
        <v/>
      </c>
      <c r="DR141" s="57">
        <f t="shared" si="130"/>
        <v>107</v>
      </c>
      <c r="DS141" s="302"/>
      <c r="DT141" s="36" t="str">
        <f t="shared" si="131"/>
        <v/>
      </c>
      <c r="DZ141" s="57">
        <f t="shared" si="132"/>
        <v>107</v>
      </c>
      <c r="EA141" s="302"/>
      <c r="EB141" s="36" t="str">
        <f t="shared" si="133"/>
        <v/>
      </c>
      <c r="EC141" s="26"/>
      <c r="ED141" s="26"/>
      <c r="EE141" s="26"/>
      <c r="EF141" s="26"/>
      <c r="EG141" s="26"/>
      <c r="EH141" s="57">
        <f t="shared" si="134"/>
        <v>107</v>
      </c>
      <c r="EI141" s="302"/>
      <c r="EJ141" s="36" t="str">
        <f t="shared" si="135"/>
        <v/>
      </c>
      <c r="EK141" s="26"/>
      <c r="EL141" s="26"/>
      <c r="EM141" s="26"/>
      <c r="EN141" s="26"/>
      <c r="EO141" s="26"/>
      <c r="EP141" s="57">
        <f t="shared" si="136"/>
        <v>107</v>
      </c>
      <c r="EQ141" s="302"/>
      <c r="ER141" s="36" t="str">
        <f t="shared" si="137"/>
        <v/>
      </c>
      <c r="ES141" s="26"/>
      <c r="ET141" s="26"/>
      <c r="EU141" s="26"/>
      <c r="EV141" s="26"/>
      <c r="EW141" s="26"/>
      <c r="EX141" s="57">
        <f t="shared" si="138"/>
        <v>107</v>
      </c>
      <c r="EY141" s="302"/>
      <c r="EZ141" s="36" t="str">
        <f t="shared" si="139"/>
        <v/>
      </c>
      <c r="FA141" s="26"/>
      <c r="FB141" s="26"/>
      <c r="FC141" s="26"/>
      <c r="FD141" s="26"/>
      <c r="FE141" s="26"/>
    </row>
    <row r="142" spans="1:161" ht="14.5">
      <c r="A142" s="26"/>
      <c r="B142" s="57">
        <f t="shared" si="101"/>
        <v>108</v>
      </c>
      <c r="C142" s="461"/>
      <c r="D142" s="36" t="str">
        <f t="shared" si="100"/>
        <v/>
      </c>
      <c r="E142" s="26"/>
      <c r="F142" s="26"/>
      <c r="G142" s="26"/>
      <c r="H142" s="26"/>
      <c r="I142" s="26"/>
      <c r="J142" s="57">
        <f t="shared" si="102"/>
        <v>108</v>
      </c>
      <c r="K142" s="461"/>
      <c r="L142" s="36" t="str">
        <f t="shared" si="103"/>
        <v/>
      </c>
      <c r="M142" s="26"/>
      <c r="N142" s="26"/>
      <c r="O142" s="26"/>
      <c r="P142" s="26"/>
      <c r="Q142" s="26"/>
      <c r="R142" s="57">
        <f t="shared" si="104"/>
        <v>108</v>
      </c>
      <c r="S142" s="461"/>
      <c r="T142" s="36" t="str">
        <f t="shared" si="105"/>
        <v/>
      </c>
      <c r="U142" s="26"/>
      <c r="V142" s="26"/>
      <c r="W142" s="26"/>
      <c r="X142" s="26"/>
      <c r="Y142" s="26"/>
      <c r="Z142" s="57">
        <f t="shared" si="106"/>
        <v>108</v>
      </c>
      <c r="AA142" s="461"/>
      <c r="AB142" s="36" t="str">
        <f t="shared" si="107"/>
        <v/>
      </c>
      <c r="AC142" s="26"/>
      <c r="AD142" s="26"/>
      <c r="AE142" s="26"/>
      <c r="AF142" s="26"/>
      <c r="AG142" s="26"/>
      <c r="AH142" s="57">
        <f t="shared" si="108"/>
        <v>108</v>
      </c>
      <c r="AI142" s="461"/>
      <c r="AJ142" s="36" t="str">
        <f t="shared" si="109"/>
        <v/>
      </c>
      <c r="AK142" s="26"/>
      <c r="AL142" s="26"/>
      <c r="AM142" s="26"/>
      <c r="AN142" s="26"/>
      <c r="AO142" s="26"/>
      <c r="AP142" s="57">
        <f t="shared" si="110"/>
        <v>108</v>
      </c>
      <c r="AQ142" s="461"/>
      <c r="AR142" s="36" t="str">
        <f t="shared" si="111"/>
        <v/>
      </c>
      <c r="AS142" s="26"/>
      <c r="AT142" s="26"/>
      <c r="AU142" s="26"/>
      <c r="AV142" s="26"/>
      <c r="AW142" s="26"/>
      <c r="AX142" s="57">
        <f t="shared" si="112"/>
        <v>108</v>
      </c>
      <c r="AY142" s="461"/>
      <c r="AZ142" s="36" t="str">
        <f t="shared" si="113"/>
        <v/>
      </c>
      <c r="BA142" s="26"/>
      <c r="BB142" s="26"/>
      <c r="BC142" s="26"/>
      <c r="BD142" s="26"/>
      <c r="BE142" s="26"/>
      <c r="BF142" s="57">
        <f t="shared" si="114"/>
        <v>108</v>
      </c>
      <c r="BG142" s="461"/>
      <c r="BH142" s="36" t="str">
        <f t="shared" si="115"/>
        <v/>
      </c>
      <c r="BI142" s="26"/>
      <c r="BJ142" s="26"/>
      <c r="BK142" s="26"/>
      <c r="BL142" s="26"/>
      <c r="BM142" s="26"/>
      <c r="BN142" s="57">
        <f t="shared" si="116"/>
        <v>108</v>
      </c>
      <c r="BO142" s="302"/>
      <c r="BP142" s="36" t="str">
        <f t="shared" si="117"/>
        <v/>
      </c>
      <c r="BQ142" s="26"/>
      <c r="BR142" s="26"/>
      <c r="BS142" s="26"/>
      <c r="BT142" s="26"/>
      <c r="BU142" s="26"/>
      <c r="BV142" s="57">
        <f t="shared" si="118"/>
        <v>108</v>
      </c>
      <c r="BW142" s="302"/>
      <c r="BX142" s="36" t="str">
        <f t="shared" si="119"/>
        <v/>
      </c>
      <c r="BY142" s="26"/>
      <c r="BZ142" s="26"/>
      <c r="CA142" s="26"/>
      <c r="CB142" s="26"/>
      <c r="CC142" s="26"/>
      <c r="CD142" s="57">
        <f t="shared" si="120"/>
        <v>108</v>
      </c>
      <c r="CE142" s="302"/>
      <c r="CF142" s="36" t="str">
        <f t="shared" si="121"/>
        <v/>
      </c>
      <c r="CL142" s="57">
        <f t="shared" si="122"/>
        <v>108</v>
      </c>
      <c r="CM142" s="302"/>
      <c r="CN142" s="36" t="str">
        <f t="shared" si="123"/>
        <v/>
      </c>
      <c r="CT142" s="57">
        <f t="shared" si="124"/>
        <v>108</v>
      </c>
      <c r="CU142" s="302"/>
      <c r="CV142" s="36" t="str">
        <f t="shared" si="125"/>
        <v/>
      </c>
      <c r="DB142" s="57">
        <f t="shared" si="126"/>
        <v>108</v>
      </c>
      <c r="DC142" s="302"/>
      <c r="DD142" s="36" t="str">
        <f t="shared" si="127"/>
        <v/>
      </c>
      <c r="DJ142" s="57">
        <f t="shared" si="128"/>
        <v>108</v>
      </c>
      <c r="DK142" s="302"/>
      <c r="DL142" s="36" t="str">
        <f t="shared" si="129"/>
        <v/>
      </c>
      <c r="DR142" s="57">
        <f t="shared" si="130"/>
        <v>108</v>
      </c>
      <c r="DS142" s="302"/>
      <c r="DT142" s="36" t="str">
        <f t="shared" si="131"/>
        <v/>
      </c>
      <c r="DZ142" s="57">
        <f t="shared" si="132"/>
        <v>108</v>
      </c>
      <c r="EA142" s="302"/>
      <c r="EB142" s="36" t="str">
        <f t="shared" si="133"/>
        <v/>
      </c>
      <c r="EC142" s="26"/>
      <c r="ED142" s="26"/>
      <c r="EE142" s="26"/>
      <c r="EF142" s="26"/>
      <c r="EG142" s="26"/>
      <c r="EH142" s="57">
        <f t="shared" si="134"/>
        <v>108</v>
      </c>
      <c r="EI142" s="302"/>
      <c r="EJ142" s="36" t="str">
        <f t="shared" si="135"/>
        <v/>
      </c>
      <c r="EK142" s="26"/>
      <c r="EL142" s="26"/>
      <c r="EM142" s="26"/>
      <c r="EN142" s="26"/>
      <c r="EO142" s="26"/>
      <c r="EP142" s="57">
        <f t="shared" si="136"/>
        <v>108</v>
      </c>
      <c r="EQ142" s="302"/>
      <c r="ER142" s="36" t="str">
        <f t="shared" si="137"/>
        <v/>
      </c>
      <c r="ES142" s="26"/>
      <c r="ET142" s="26"/>
      <c r="EU142" s="26"/>
      <c r="EV142" s="26"/>
      <c r="EW142" s="26"/>
      <c r="EX142" s="57">
        <f t="shared" si="138"/>
        <v>108</v>
      </c>
      <c r="EY142" s="302"/>
      <c r="EZ142" s="36" t="str">
        <f t="shared" si="139"/>
        <v/>
      </c>
      <c r="FA142" s="26"/>
      <c r="FB142" s="26"/>
      <c r="FC142" s="26"/>
      <c r="FD142" s="26"/>
      <c r="FE142" s="26"/>
    </row>
    <row r="143" spans="1:161" ht="14.5">
      <c r="A143" s="26"/>
      <c r="B143" s="57">
        <f t="shared" si="101"/>
        <v>109</v>
      </c>
      <c r="C143" s="462"/>
      <c r="D143" s="36" t="str">
        <f t="shared" si="100"/>
        <v/>
      </c>
      <c r="E143" s="26"/>
      <c r="F143" s="26"/>
      <c r="G143" s="26"/>
      <c r="H143" s="26"/>
      <c r="I143" s="26"/>
      <c r="J143" s="57">
        <f t="shared" si="102"/>
        <v>109</v>
      </c>
      <c r="K143" s="462"/>
      <c r="L143" s="36" t="str">
        <f t="shared" si="103"/>
        <v/>
      </c>
      <c r="M143" s="26"/>
      <c r="N143" s="26"/>
      <c r="O143" s="26"/>
      <c r="P143" s="26"/>
      <c r="Q143" s="26"/>
      <c r="R143" s="57">
        <f t="shared" si="104"/>
        <v>109</v>
      </c>
      <c r="S143" s="462"/>
      <c r="T143" s="36" t="str">
        <f t="shared" si="105"/>
        <v/>
      </c>
      <c r="U143" s="26"/>
      <c r="V143" s="26"/>
      <c r="W143" s="26"/>
      <c r="X143" s="26"/>
      <c r="Y143" s="26"/>
      <c r="Z143" s="57">
        <f t="shared" si="106"/>
        <v>109</v>
      </c>
      <c r="AA143" s="462"/>
      <c r="AB143" s="36" t="str">
        <f t="shared" si="107"/>
        <v/>
      </c>
      <c r="AC143" s="26"/>
      <c r="AD143" s="26"/>
      <c r="AE143" s="26"/>
      <c r="AF143" s="26"/>
      <c r="AG143" s="26"/>
      <c r="AH143" s="57">
        <f t="shared" si="108"/>
        <v>109</v>
      </c>
      <c r="AI143" s="462"/>
      <c r="AJ143" s="36" t="str">
        <f t="shared" si="109"/>
        <v/>
      </c>
      <c r="AK143" s="26"/>
      <c r="AL143" s="26"/>
      <c r="AM143" s="26"/>
      <c r="AN143" s="26"/>
      <c r="AO143" s="26"/>
      <c r="AP143" s="57">
        <f t="shared" si="110"/>
        <v>109</v>
      </c>
      <c r="AQ143" s="462"/>
      <c r="AR143" s="36" t="str">
        <f t="shared" si="111"/>
        <v/>
      </c>
      <c r="AS143" s="26"/>
      <c r="AT143" s="26"/>
      <c r="AU143" s="26"/>
      <c r="AV143" s="26"/>
      <c r="AW143" s="26"/>
      <c r="AX143" s="57">
        <f t="shared" si="112"/>
        <v>109</v>
      </c>
      <c r="AY143" s="462"/>
      <c r="AZ143" s="36" t="str">
        <f t="shared" si="113"/>
        <v/>
      </c>
      <c r="BA143" s="26"/>
      <c r="BB143" s="26"/>
      <c r="BC143" s="26"/>
      <c r="BD143" s="26"/>
      <c r="BE143" s="26"/>
      <c r="BF143" s="57">
        <f t="shared" si="114"/>
        <v>109</v>
      </c>
      <c r="BG143" s="462"/>
      <c r="BH143" s="36" t="str">
        <f t="shared" si="115"/>
        <v/>
      </c>
      <c r="BI143" s="26"/>
      <c r="BJ143" s="26"/>
      <c r="BK143" s="26"/>
      <c r="BL143" s="26"/>
      <c r="BM143" s="26"/>
      <c r="BN143" s="57">
        <f t="shared" si="116"/>
        <v>109</v>
      </c>
      <c r="BO143" s="303"/>
      <c r="BP143" s="36" t="str">
        <f t="shared" si="117"/>
        <v/>
      </c>
      <c r="BQ143" s="26"/>
      <c r="BR143" s="26"/>
      <c r="BS143" s="26"/>
      <c r="BT143" s="26"/>
      <c r="BU143" s="26"/>
      <c r="BV143" s="57">
        <f t="shared" si="118"/>
        <v>109</v>
      </c>
      <c r="BW143" s="303"/>
      <c r="BX143" s="36" t="str">
        <f t="shared" si="119"/>
        <v/>
      </c>
      <c r="BY143" s="26"/>
      <c r="BZ143" s="26"/>
      <c r="CA143" s="26"/>
      <c r="CB143" s="26"/>
      <c r="CC143" s="26"/>
      <c r="CD143" s="57">
        <f t="shared" si="120"/>
        <v>109</v>
      </c>
      <c r="CE143" s="303"/>
      <c r="CF143" s="36" t="str">
        <f t="shared" si="121"/>
        <v/>
      </c>
      <c r="CL143" s="57">
        <f t="shared" si="122"/>
        <v>109</v>
      </c>
      <c r="CM143" s="303"/>
      <c r="CN143" s="36" t="str">
        <f t="shared" si="123"/>
        <v/>
      </c>
      <c r="CT143" s="57">
        <f t="shared" si="124"/>
        <v>109</v>
      </c>
      <c r="CU143" s="303"/>
      <c r="CV143" s="36" t="str">
        <f t="shared" si="125"/>
        <v/>
      </c>
      <c r="DB143" s="57">
        <f t="shared" si="126"/>
        <v>109</v>
      </c>
      <c r="DC143" s="303"/>
      <c r="DD143" s="36" t="str">
        <f t="shared" si="127"/>
        <v/>
      </c>
      <c r="DJ143" s="57">
        <f t="shared" si="128"/>
        <v>109</v>
      </c>
      <c r="DK143" s="303"/>
      <c r="DL143" s="36" t="str">
        <f t="shared" si="129"/>
        <v/>
      </c>
      <c r="DR143" s="57">
        <f t="shared" si="130"/>
        <v>109</v>
      </c>
      <c r="DS143" s="303"/>
      <c r="DT143" s="36" t="str">
        <f t="shared" si="131"/>
        <v/>
      </c>
      <c r="DZ143" s="57">
        <f t="shared" si="132"/>
        <v>109</v>
      </c>
      <c r="EA143" s="303"/>
      <c r="EB143" s="36" t="str">
        <f t="shared" si="133"/>
        <v/>
      </c>
      <c r="EC143" s="26"/>
      <c r="ED143" s="26"/>
      <c r="EE143" s="26"/>
      <c r="EF143" s="26"/>
      <c r="EG143" s="26"/>
      <c r="EH143" s="57">
        <f t="shared" si="134"/>
        <v>109</v>
      </c>
      <c r="EI143" s="303"/>
      <c r="EJ143" s="36" t="str">
        <f t="shared" si="135"/>
        <v/>
      </c>
      <c r="EK143" s="26"/>
      <c r="EL143" s="26"/>
      <c r="EM143" s="26"/>
      <c r="EN143" s="26"/>
      <c r="EO143" s="26"/>
      <c r="EP143" s="57">
        <f t="shared" si="136"/>
        <v>109</v>
      </c>
      <c r="EQ143" s="303"/>
      <c r="ER143" s="36" t="str">
        <f t="shared" si="137"/>
        <v/>
      </c>
      <c r="ES143" s="26"/>
      <c r="ET143" s="26"/>
      <c r="EU143" s="26"/>
      <c r="EV143" s="26"/>
      <c r="EW143" s="26"/>
      <c r="EX143" s="57">
        <f t="shared" si="138"/>
        <v>109</v>
      </c>
      <c r="EY143" s="303"/>
      <c r="EZ143" s="36" t="str">
        <f t="shared" si="139"/>
        <v/>
      </c>
      <c r="FA143" s="26"/>
      <c r="FB143" s="26"/>
      <c r="FC143" s="26"/>
      <c r="FD143" s="26"/>
      <c r="FE143" s="26"/>
    </row>
    <row r="144" spans="1:161" ht="14.5">
      <c r="A144" s="26"/>
      <c r="B144" s="57">
        <f t="shared" si="101"/>
        <v>110</v>
      </c>
      <c r="C144" s="462"/>
      <c r="D144" s="36" t="str">
        <f t="shared" si="100"/>
        <v/>
      </c>
      <c r="E144" s="26"/>
      <c r="F144" s="26"/>
      <c r="G144" s="26"/>
      <c r="H144" s="26"/>
      <c r="I144" s="26"/>
      <c r="J144" s="57">
        <f t="shared" si="102"/>
        <v>110</v>
      </c>
      <c r="K144" s="462"/>
      <c r="L144" s="36" t="str">
        <f t="shared" si="103"/>
        <v/>
      </c>
      <c r="M144" s="26"/>
      <c r="N144" s="26"/>
      <c r="O144" s="26"/>
      <c r="P144" s="26"/>
      <c r="Q144" s="26"/>
      <c r="R144" s="57">
        <f t="shared" si="104"/>
        <v>110</v>
      </c>
      <c r="S144" s="462"/>
      <c r="T144" s="36" t="str">
        <f t="shared" si="105"/>
        <v/>
      </c>
      <c r="U144" s="26"/>
      <c r="V144" s="26"/>
      <c r="W144" s="26"/>
      <c r="X144" s="26"/>
      <c r="Y144" s="26"/>
      <c r="Z144" s="57">
        <f t="shared" si="106"/>
        <v>110</v>
      </c>
      <c r="AA144" s="462"/>
      <c r="AB144" s="36" t="str">
        <f t="shared" si="107"/>
        <v/>
      </c>
      <c r="AC144" s="26"/>
      <c r="AD144" s="26"/>
      <c r="AE144" s="26"/>
      <c r="AF144" s="26"/>
      <c r="AG144" s="26"/>
      <c r="AH144" s="57">
        <f t="shared" si="108"/>
        <v>110</v>
      </c>
      <c r="AI144" s="462"/>
      <c r="AJ144" s="36" t="str">
        <f t="shared" si="109"/>
        <v/>
      </c>
      <c r="AK144" s="26"/>
      <c r="AL144" s="26"/>
      <c r="AM144" s="26"/>
      <c r="AN144" s="26"/>
      <c r="AO144" s="26"/>
      <c r="AP144" s="57">
        <f t="shared" si="110"/>
        <v>110</v>
      </c>
      <c r="AQ144" s="462"/>
      <c r="AR144" s="36" t="str">
        <f t="shared" si="111"/>
        <v/>
      </c>
      <c r="AS144" s="26"/>
      <c r="AT144" s="26"/>
      <c r="AU144" s="26"/>
      <c r="AV144" s="26"/>
      <c r="AW144" s="26"/>
      <c r="AX144" s="57">
        <f t="shared" si="112"/>
        <v>110</v>
      </c>
      <c r="AY144" s="462"/>
      <c r="AZ144" s="36" t="str">
        <f t="shared" si="113"/>
        <v/>
      </c>
      <c r="BA144" s="26"/>
      <c r="BB144" s="26"/>
      <c r="BC144" s="26"/>
      <c r="BD144" s="26"/>
      <c r="BE144" s="26"/>
      <c r="BF144" s="57">
        <f t="shared" si="114"/>
        <v>110</v>
      </c>
      <c r="BG144" s="462"/>
      <c r="BH144" s="36" t="str">
        <f t="shared" si="115"/>
        <v/>
      </c>
      <c r="BI144" s="26"/>
      <c r="BJ144" s="26"/>
      <c r="BK144" s="26"/>
      <c r="BL144" s="26"/>
      <c r="BM144" s="26"/>
      <c r="BN144" s="57">
        <f t="shared" si="116"/>
        <v>110</v>
      </c>
      <c r="BO144" s="303"/>
      <c r="BP144" s="36" t="str">
        <f t="shared" si="117"/>
        <v/>
      </c>
      <c r="BQ144" s="26"/>
      <c r="BR144" s="26"/>
      <c r="BS144" s="26"/>
      <c r="BT144" s="26"/>
      <c r="BU144" s="26"/>
      <c r="BV144" s="57">
        <f t="shared" si="118"/>
        <v>110</v>
      </c>
      <c r="BW144" s="303"/>
      <c r="BX144" s="36" t="str">
        <f t="shared" si="119"/>
        <v/>
      </c>
      <c r="BY144" s="26"/>
      <c r="BZ144" s="26"/>
      <c r="CA144" s="26"/>
      <c r="CB144" s="26"/>
      <c r="CC144" s="26"/>
      <c r="CD144" s="57">
        <f t="shared" si="120"/>
        <v>110</v>
      </c>
      <c r="CE144" s="303"/>
      <c r="CF144" s="36" t="str">
        <f t="shared" si="121"/>
        <v/>
      </c>
      <c r="CL144" s="57">
        <f t="shared" si="122"/>
        <v>110</v>
      </c>
      <c r="CM144" s="303"/>
      <c r="CN144" s="36" t="str">
        <f t="shared" si="123"/>
        <v/>
      </c>
      <c r="CT144" s="57">
        <f t="shared" si="124"/>
        <v>110</v>
      </c>
      <c r="CU144" s="303"/>
      <c r="CV144" s="36" t="str">
        <f t="shared" si="125"/>
        <v/>
      </c>
      <c r="DB144" s="57">
        <f t="shared" si="126"/>
        <v>110</v>
      </c>
      <c r="DC144" s="303"/>
      <c r="DD144" s="36" t="str">
        <f t="shared" si="127"/>
        <v/>
      </c>
      <c r="DJ144" s="57">
        <f t="shared" si="128"/>
        <v>110</v>
      </c>
      <c r="DK144" s="303"/>
      <c r="DL144" s="36" t="str">
        <f t="shared" si="129"/>
        <v/>
      </c>
      <c r="DR144" s="57">
        <f t="shared" si="130"/>
        <v>110</v>
      </c>
      <c r="DS144" s="303"/>
      <c r="DT144" s="36" t="str">
        <f t="shared" si="131"/>
        <v/>
      </c>
      <c r="DZ144" s="57">
        <f t="shared" si="132"/>
        <v>110</v>
      </c>
      <c r="EA144" s="303"/>
      <c r="EB144" s="36" t="str">
        <f t="shared" si="133"/>
        <v/>
      </c>
      <c r="EC144" s="26"/>
      <c r="ED144" s="26"/>
      <c r="EE144" s="26"/>
      <c r="EF144" s="26"/>
      <c r="EG144" s="26"/>
      <c r="EH144" s="57">
        <f t="shared" si="134"/>
        <v>110</v>
      </c>
      <c r="EI144" s="303"/>
      <c r="EJ144" s="36" t="str">
        <f t="shared" si="135"/>
        <v/>
      </c>
      <c r="EK144" s="26"/>
      <c r="EL144" s="26"/>
      <c r="EM144" s="26"/>
      <c r="EN144" s="26"/>
      <c r="EO144" s="26"/>
      <c r="EP144" s="57">
        <f t="shared" si="136"/>
        <v>110</v>
      </c>
      <c r="EQ144" s="303"/>
      <c r="ER144" s="36" t="str">
        <f t="shared" si="137"/>
        <v/>
      </c>
      <c r="ES144" s="26"/>
      <c r="ET144" s="26"/>
      <c r="EU144" s="26"/>
      <c r="EV144" s="26"/>
      <c r="EW144" s="26"/>
      <c r="EX144" s="57">
        <f t="shared" si="138"/>
        <v>110</v>
      </c>
      <c r="EY144" s="303"/>
      <c r="EZ144" s="36" t="str">
        <f t="shared" si="139"/>
        <v/>
      </c>
      <c r="FA144" s="26"/>
      <c r="FB144" s="26"/>
      <c r="FC144" s="26"/>
      <c r="FD144" s="26"/>
      <c r="FE144" s="26"/>
    </row>
    <row r="145" spans="1:161" ht="14.5">
      <c r="A145" s="26"/>
      <c r="B145" s="57">
        <f t="shared" si="101"/>
        <v>111</v>
      </c>
      <c r="C145" s="462"/>
      <c r="D145" s="36" t="str">
        <f t="shared" si="100"/>
        <v/>
      </c>
      <c r="E145" s="26"/>
      <c r="F145" s="26"/>
      <c r="G145" s="26"/>
      <c r="H145" s="26"/>
      <c r="I145" s="26"/>
      <c r="J145" s="57">
        <f t="shared" si="102"/>
        <v>111</v>
      </c>
      <c r="K145" s="462"/>
      <c r="L145" s="36" t="str">
        <f t="shared" si="103"/>
        <v/>
      </c>
      <c r="M145" s="26"/>
      <c r="N145" s="26"/>
      <c r="O145" s="26"/>
      <c r="P145" s="26"/>
      <c r="Q145" s="26"/>
      <c r="R145" s="57">
        <f t="shared" si="104"/>
        <v>111</v>
      </c>
      <c r="S145" s="462"/>
      <c r="T145" s="36" t="str">
        <f t="shared" si="105"/>
        <v/>
      </c>
      <c r="U145" s="26"/>
      <c r="V145" s="26"/>
      <c r="W145" s="26"/>
      <c r="X145" s="26"/>
      <c r="Y145" s="26"/>
      <c r="Z145" s="57">
        <f t="shared" si="106"/>
        <v>111</v>
      </c>
      <c r="AA145" s="462"/>
      <c r="AB145" s="36" t="str">
        <f t="shared" si="107"/>
        <v/>
      </c>
      <c r="AC145" s="26"/>
      <c r="AD145" s="26"/>
      <c r="AE145" s="26"/>
      <c r="AF145" s="26"/>
      <c r="AG145" s="26"/>
      <c r="AH145" s="57">
        <f t="shared" si="108"/>
        <v>111</v>
      </c>
      <c r="AI145" s="462"/>
      <c r="AJ145" s="36" t="str">
        <f t="shared" si="109"/>
        <v/>
      </c>
      <c r="AK145" s="26"/>
      <c r="AL145" s="26"/>
      <c r="AM145" s="26"/>
      <c r="AN145" s="26"/>
      <c r="AO145" s="26"/>
      <c r="AP145" s="57">
        <f t="shared" si="110"/>
        <v>111</v>
      </c>
      <c r="AQ145" s="462"/>
      <c r="AR145" s="36" t="str">
        <f t="shared" si="111"/>
        <v/>
      </c>
      <c r="AS145" s="26"/>
      <c r="AT145" s="26"/>
      <c r="AU145" s="26"/>
      <c r="AV145" s="26"/>
      <c r="AW145" s="26"/>
      <c r="AX145" s="57">
        <f t="shared" si="112"/>
        <v>111</v>
      </c>
      <c r="AY145" s="462"/>
      <c r="AZ145" s="36" t="str">
        <f t="shared" si="113"/>
        <v/>
      </c>
      <c r="BA145" s="26"/>
      <c r="BB145" s="26"/>
      <c r="BC145" s="26"/>
      <c r="BD145" s="26"/>
      <c r="BE145" s="26"/>
      <c r="BF145" s="57">
        <f t="shared" si="114"/>
        <v>111</v>
      </c>
      <c r="BG145" s="462"/>
      <c r="BH145" s="36" t="str">
        <f t="shared" si="115"/>
        <v/>
      </c>
      <c r="BI145" s="26"/>
      <c r="BJ145" s="26"/>
      <c r="BK145" s="26"/>
      <c r="BL145" s="26"/>
      <c r="BM145" s="26"/>
      <c r="BN145" s="57">
        <f t="shared" si="116"/>
        <v>111</v>
      </c>
      <c r="BO145" s="303"/>
      <c r="BP145" s="36" t="str">
        <f t="shared" si="117"/>
        <v/>
      </c>
      <c r="BQ145" s="26"/>
      <c r="BR145" s="26"/>
      <c r="BS145" s="26"/>
      <c r="BT145" s="26"/>
      <c r="BU145" s="26"/>
      <c r="BV145" s="57">
        <f t="shared" si="118"/>
        <v>111</v>
      </c>
      <c r="BW145" s="303"/>
      <c r="BX145" s="36" t="str">
        <f t="shared" si="119"/>
        <v/>
      </c>
      <c r="BY145" s="26"/>
      <c r="BZ145" s="26"/>
      <c r="CA145" s="26"/>
      <c r="CB145" s="26"/>
      <c r="CC145" s="26"/>
      <c r="CD145" s="57">
        <f t="shared" si="120"/>
        <v>111</v>
      </c>
      <c r="CE145" s="303"/>
      <c r="CF145" s="36" t="str">
        <f t="shared" si="121"/>
        <v/>
      </c>
      <c r="CL145" s="57">
        <f t="shared" si="122"/>
        <v>111</v>
      </c>
      <c r="CM145" s="303"/>
      <c r="CN145" s="36" t="str">
        <f t="shared" si="123"/>
        <v/>
      </c>
      <c r="CT145" s="57">
        <f t="shared" si="124"/>
        <v>111</v>
      </c>
      <c r="CU145" s="303"/>
      <c r="CV145" s="36" t="str">
        <f t="shared" si="125"/>
        <v/>
      </c>
      <c r="DB145" s="57">
        <f t="shared" si="126"/>
        <v>111</v>
      </c>
      <c r="DC145" s="303"/>
      <c r="DD145" s="36" t="str">
        <f t="shared" si="127"/>
        <v/>
      </c>
      <c r="DJ145" s="57">
        <f t="shared" si="128"/>
        <v>111</v>
      </c>
      <c r="DK145" s="303"/>
      <c r="DL145" s="36" t="str">
        <f t="shared" si="129"/>
        <v/>
      </c>
      <c r="DR145" s="57">
        <f t="shared" si="130"/>
        <v>111</v>
      </c>
      <c r="DS145" s="303"/>
      <c r="DT145" s="36" t="str">
        <f t="shared" si="131"/>
        <v/>
      </c>
      <c r="DZ145" s="57">
        <f t="shared" si="132"/>
        <v>111</v>
      </c>
      <c r="EA145" s="303"/>
      <c r="EB145" s="36" t="str">
        <f t="shared" si="133"/>
        <v/>
      </c>
      <c r="EC145" s="26"/>
      <c r="ED145" s="26"/>
      <c r="EE145" s="26"/>
      <c r="EF145" s="26"/>
      <c r="EG145" s="26"/>
      <c r="EH145" s="57">
        <f t="shared" si="134"/>
        <v>111</v>
      </c>
      <c r="EI145" s="303"/>
      <c r="EJ145" s="36" t="str">
        <f t="shared" si="135"/>
        <v/>
      </c>
      <c r="EK145" s="26"/>
      <c r="EL145" s="26"/>
      <c r="EM145" s="26"/>
      <c r="EN145" s="26"/>
      <c r="EO145" s="26"/>
      <c r="EP145" s="57">
        <f t="shared" si="136"/>
        <v>111</v>
      </c>
      <c r="EQ145" s="303"/>
      <c r="ER145" s="36" t="str">
        <f t="shared" si="137"/>
        <v/>
      </c>
      <c r="ES145" s="26"/>
      <c r="ET145" s="26"/>
      <c r="EU145" s="26"/>
      <c r="EV145" s="26"/>
      <c r="EW145" s="26"/>
      <c r="EX145" s="57">
        <f t="shared" si="138"/>
        <v>111</v>
      </c>
      <c r="EY145" s="303"/>
      <c r="EZ145" s="36" t="str">
        <f t="shared" si="139"/>
        <v/>
      </c>
      <c r="FA145" s="26"/>
      <c r="FB145" s="26"/>
      <c r="FC145" s="26"/>
      <c r="FD145" s="26"/>
      <c r="FE145" s="26"/>
    </row>
    <row r="146" spans="1:161" ht="14.5">
      <c r="A146" s="26"/>
      <c r="B146" s="57">
        <f t="shared" si="101"/>
        <v>112</v>
      </c>
      <c r="C146" s="462"/>
      <c r="D146" s="36" t="str">
        <f t="shared" si="100"/>
        <v/>
      </c>
      <c r="E146" s="26"/>
      <c r="F146" s="26"/>
      <c r="G146" s="26"/>
      <c r="H146" s="26"/>
      <c r="I146" s="26"/>
      <c r="J146" s="57">
        <f t="shared" si="102"/>
        <v>112</v>
      </c>
      <c r="K146" s="462"/>
      <c r="L146" s="36" t="str">
        <f t="shared" si="103"/>
        <v/>
      </c>
      <c r="M146" s="26"/>
      <c r="N146" s="26"/>
      <c r="O146" s="26"/>
      <c r="P146" s="26"/>
      <c r="Q146" s="26"/>
      <c r="R146" s="57">
        <f t="shared" si="104"/>
        <v>112</v>
      </c>
      <c r="S146" s="462"/>
      <c r="T146" s="36" t="str">
        <f t="shared" si="105"/>
        <v/>
      </c>
      <c r="U146" s="26"/>
      <c r="V146" s="26"/>
      <c r="W146" s="26"/>
      <c r="X146" s="26"/>
      <c r="Y146" s="26"/>
      <c r="Z146" s="57">
        <f t="shared" si="106"/>
        <v>112</v>
      </c>
      <c r="AA146" s="462"/>
      <c r="AB146" s="36" t="str">
        <f t="shared" si="107"/>
        <v/>
      </c>
      <c r="AC146" s="26"/>
      <c r="AD146" s="26"/>
      <c r="AE146" s="26"/>
      <c r="AF146" s="26"/>
      <c r="AG146" s="26"/>
      <c r="AH146" s="57">
        <f t="shared" si="108"/>
        <v>112</v>
      </c>
      <c r="AI146" s="462"/>
      <c r="AJ146" s="36" t="str">
        <f t="shared" si="109"/>
        <v/>
      </c>
      <c r="AK146" s="26"/>
      <c r="AL146" s="26"/>
      <c r="AM146" s="26"/>
      <c r="AN146" s="26"/>
      <c r="AO146" s="26"/>
      <c r="AP146" s="57">
        <f t="shared" si="110"/>
        <v>112</v>
      </c>
      <c r="AQ146" s="462"/>
      <c r="AR146" s="36" t="str">
        <f t="shared" si="111"/>
        <v/>
      </c>
      <c r="AS146" s="26"/>
      <c r="AT146" s="26"/>
      <c r="AU146" s="26"/>
      <c r="AV146" s="26"/>
      <c r="AW146" s="26"/>
      <c r="AX146" s="57">
        <f t="shared" si="112"/>
        <v>112</v>
      </c>
      <c r="AY146" s="462"/>
      <c r="AZ146" s="36" t="str">
        <f t="shared" si="113"/>
        <v/>
      </c>
      <c r="BA146" s="26"/>
      <c r="BB146" s="26"/>
      <c r="BC146" s="26"/>
      <c r="BD146" s="26"/>
      <c r="BE146" s="26"/>
      <c r="BF146" s="57">
        <f t="shared" si="114"/>
        <v>112</v>
      </c>
      <c r="BG146" s="462"/>
      <c r="BH146" s="36" t="str">
        <f t="shared" si="115"/>
        <v/>
      </c>
      <c r="BI146" s="26"/>
      <c r="BJ146" s="26"/>
      <c r="BK146" s="26"/>
      <c r="BL146" s="26"/>
      <c r="BM146" s="26"/>
      <c r="BN146" s="57">
        <f t="shared" si="116"/>
        <v>112</v>
      </c>
      <c r="BO146" s="303"/>
      <c r="BP146" s="36" t="str">
        <f t="shared" si="117"/>
        <v/>
      </c>
      <c r="BQ146" s="26"/>
      <c r="BR146" s="26"/>
      <c r="BS146" s="26"/>
      <c r="BT146" s="26"/>
      <c r="BU146" s="26"/>
      <c r="BV146" s="57">
        <f t="shared" si="118"/>
        <v>112</v>
      </c>
      <c r="BW146" s="303"/>
      <c r="BX146" s="36" t="str">
        <f t="shared" si="119"/>
        <v/>
      </c>
      <c r="BY146" s="26"/>
      <c r="BZ146" s="26"/>
      <c r="CA146" s="26"/>
      <c r="CB146" s="26"/>
      <c r="CC146" s="26"/>
      <c r="CD146" s="57">
        <f t="shared" si="120"/>
        <v>112</v>
      </c>
      <c r="CE146" s="303"/>
      <c r="CF146" s="36" t="str">
        <f t="shared" si="121"/>
        <v/>
      </c>
      <c r="CL146" s="57">
        <f t="shared" si="122"/>
        <v>112</v>
      </c>
      <c r="CM146" s="303"/>
      <c r="CN146" s="36" t="str">
        <f t="shared" si="123"/>
        <v/>
      </c>
      <c r="CT146" s="57">
        <f t="shared" si="124"/>
        <v>112</v>
      </c>
      <c r="CU146" s="303"/>
      <c r="CV146" s="36" t="str">
        <f t="shared" si="125"/>
        <v/>
      </c>
      <c r="DB146" s="57">
        <f t="shared" si="126"/>
        <v>112</v>
      </c>
      <c r="DC146" s="303"/>
      <c r="DD146" s="36" t="str">
        <f t="shared" si="127"/>
        <v/>
      </c>
      <c r="DJ146" s="57">
        <f t="shared" si="128"/>
        <v>112</v>
      </c>
      <c r="DK146" s="303"/>
      <c r="DL146" s="36" t="str">
        <f t="shared" si="129"/>
        <v/>
      </c>
      <c r="DR146" s="57">
        <f t="shared" si="130"/>
        <v>112</v>
      </c>
      <c r="DS146" s="303"/>
      <c r="DT146" s="36" t="str">
        <f t="shared" si="131"/>
        <v/>
      </c>
      <c r="DZ146" s="57">
        <f t="shared" si="132"/>
        <v>112</v>
      </c>
      <c r="EA146" s="303"/>
      <c r="EB146" s="36" t="str">
        <f t="shared" si="133"/>
        <v/>
      </c>
      <c r="EC146" s="26"/>
      <c r="ED146" s="26"/>
      <c r="EE146" s="26"/>
      <c r="EF146" s="26"/>
      <c r="EG146" s="26"/>
      <c r="EH146" s="57">
        <f t="shared" si="134"/>
        <v>112</v>
      </c>
      <c r="EI146" s="303"/>
      <c r="EJ146" s="36" t="str">
        <f t="shared" si="135"/>
        <v/>
      </c>
      <c r="EK146" s="26"/>
      <c r="EL146" s="26"/>
      <c r="EM146" s="26"/>
      <c r="EN146" s="26"/>
      <c r="EO146" s="26"/>
      <c r="EP146" s="57">
        <f t="shared" si="136"/>
        <v>112</v>
      </c>
      <c r="EQ146" s="303"/>
      <c r="ER146" s="36" t="str">
        <f t="shared" si="137"/>
        <v/>
      </c>
      <c r="ES146" s="26"/>
      <c r="ET146" s="26"/>
      <c r="EU146" s="26"/>
      <c r="EV146" s="26"/>
      <c r="EW146" s="26"/>
      <c r="EX146" s="57">
        <f t="shared" si="138"/>
        <v>112</v>
      </c>
      <c r="EY146" s="303"/>
      <c r="EZ146" s="36" t="str">
        <f t="shared" si="139"/>
        <v/>
      </c>
      <c r="FA146" s="26"/>
      <c r="FB146" s="26"/>
      <c r="FC146" s="26"/>
      <c r="FD146" s="26"/>
      <c r="FE146" s="26"/>
    </row>
    <row r="147" spans="1:161" ht="14.5">
      <c r="A147" s="26"/>
      <c r="B147" s="57">
        <f t="shared" si="101"/>
        <v>113</v>
      </c>
      <c r="C147" s="462"/>
      <c r="D147" s="36" t="str">
        <f t="shared" si="100"/>
        <v/>
      </c>
      <c r="E147" s="26"/>
      <c r="F147" s="26"/>
      <c r="G147" s="26"/>
      <c r="H147" s="26"/>
      <c r="I147" s="26"/>
      <c r="J147" s="57">
        <f t="shared" si="102"/>
        <v>113</v>
      </c>
      <c r="K147" s="462"/>
      <c r="L147" s="36" t="str">
        <f t="shared" si="103"/>
        <v/>
      </c>
      <c r="M147" s="26"/>
      <c r="N147" s="26"/>
      <c r="O147" s="26"/>
      <c r="P147" s="26"/>
      <c r="Q147" s="26"/>
      <c r="R147" s="57">
        <f t="shared" si="104"/>
        <v>113</v>
      </c>
      <c r="S147" s="462"/>
      <c r="T147" s="36" t="str">
        <f t="shared" si="105"/>
        <v/>
      </c>
      <c r="U147" s="26"/>
      <c r="V147" s="26"/>
      <c r="W147" s="26"/>
      <c r="X147" s="26"/>
      <c r="Y147" s="26"/>
      <c r="Z147" s="57">
        <f t="shared" si="106"/>
        <v>113</v>
      </c>
      <c r="AA147" s="462"/>
      <c r="AB147" s="36" t="str">
        <f t="shared" si="107"/>
        <v/>
      </c>
      <c r="AC147" s="26"/>
      <c r="AD147" s="26"/>
      <c r="AE147" s="26"/>
      <c r="AF147" s="26"/>
      <c r="AG147" s="26"/>
      <c r="AH147" s="57">
        <f t="shared" si="108"/>
        <v>113</v>
      </c>
      <c r="AI147" s="462"/>
      <c r="AJ147" s="36" t="str">
        <f t="shared" si="109"/>
        <v/>
      </c>
      <c r="AK147" s="26"/>
      <c r="AL147" s="26"/>
      <c r="AM147" s="26"/>
      <c r="AN147" s="26"/>
      <c r="AO147" s="26"/>
      <c r="AP147" s="57">
        <f t="shared" si="110"/>
        <v>113</v>
      </c>
      <c r="AQ147" s="462"/>
      <c r="AR147" s="36" t="str">
        <f t="shared" si="111"/>
        <v/>
      </c>
      <c r="AS147" s="26"/>
      <c r="AT147" s="26"/>
      <c r="AU147" s="26"/>
      <c r="AV147" s="26"/>
      <c r="AW147" s="26"/>
      <c r="AX147" s="57">
        <f t="shared" si="112"/>
        <v>113</v>
      </c>
      <c r="AY147" s="462"/>
      <c r="AZ147" s="36" t="str">
        <f t="shared" si="113"/>
        <v/>
      </c>
      <c r="BA147" s="26"/>
      <c r="BB147" s="26"/>
      <c r="BC147" s="26"/>
      <c r="BD147" s="26"/>
      <c r="BE147" s="26"/>
      <c r="BF147" s="57">
        <f t="shared" si="114"/>
        <v>113</v>
      </c>
      <c r="BG147" s="462"/>
      <c r="BH147" s="36" t="str">
        <f t="shared" si="115"/>
        <v/>
      </c>
      <c r="BI147" s="26"/>
      <c r="BJ147" s="26"/>
      <c r="BK147" s="26"/>
      <c r="BL147" s="26"/>
      <c r="BM147" s="26"/>
      <c r="BN147" s="57">
        <f t="shared" si="116"/>
        <v>113</v>
      </c>
      <c r="BO147" s="303"/>
      <c r="BP147" s="36" t="str">
        <f t="shared" si="117"/>
        <v/>
      </c>
      <c r="BQ147" s="26"/>
      <c r="BR147" s="26"/>
      <c r="BS147" s="26"/>
      <c r="BT147" s="26"/>
      <c r="BU147" s="26"/>
      <c r="BV147" s="57">
        <f t="shared" si="118"/>
        <v>113</v>
      </c>
      <c r="BW147" s="303"/>
      <c r="BX147" s="36" t="str">
        <f t="shared" si="119"/>
        <v/>
      </c>
      <c r="BY147" s="26"/>
      <c r="BZ147" s="26"/>
      <c r="CA147" s="26"/>
      <c r="CB147" s="26"/>
      <c r="CC147" s="26"/>
      <c r="CD147" s="57">
        <f t="shared" si="120"/>
        <v>113</v>
      </c>
      <c r="CE147" s="303"/>
      <c r="CF147" s="36" t="str">
        <f t="shared" si="121"/>
        <v/>
      </c>
      <c r="CL147" s="57">
        <f t="shared" si="122"/>
        <v>113</v>
      </c>
      <c r="CM147" s="303"/>
      <c r="CN147" s="36" t="str">
        <f t="shared" si="123"/>
        <v/>
      </c>
      <c r="CT147" s="57">
        <f t="shared" si="124"/>
        <v>113</v>
      </c>
      <c r="CU147" s="303"/>
      <c r="CV147" s="36" t="str">
        <f t="shared" si="125"/>
        <v/>
      </c>
      <c r="DB147" s="57">
        <f t="shared" si="126"/>
        <v>113</v>
      </c>
      <c r="DC147" s="303"/>
      <c r="DD147" s="36" t="str">
        <f t="shared" si="127"/>
        <v/>
      </c>
      <c r="DJ147" s="57">
        <f t="shared" si="128"/>
        <v>113</v>
      </c>
      <c r="DK147" s="303"/>
      <c r="DL147" s="36" t="str">
        <f t="shared" si="129"/>
        <v/>
      </c>
      <c r="DR147" s="57">
        <f t="shared" si="130"/>
        <v>113</v>
      </c>
      <c r="DS147" s="303"/>
      <c r="DT147" s="36" t="str">
        <f t="shared" si="131"/>
        <v/>
      </c>
      <c r="DZ147" s="57">
        <f t="shared" si="132"/>
        <v>113</v>
      </c>
      <c r="EA147" s="303"/>
      <c r="EB147" s="36" t="str">
        <f t="shared" si="133"/>
        <v/>
      </c>
      <c r="EC147" s="26"/>
      <c r="ED147" s="26"/>
      <c r="EE147" s="26"/>
      <c r="EF147" s="26"/>
      <c r="EG147" s="26"/>
      <c r="EH147" s="57">
        <f t="shared" si="134"/>
        <v>113</v>
      </c>
      <c r="EI147" s="303"/>
      <c r="EJ147" s="36" t="str">
        <f t="shared" si="135"/>
        <v/>
      </c>
      <c r="EK147" s="26"/>
      <c r="EL147" s="26"/>
      <c r="EM147" s="26"/>
      <c r="EN147" s="26"/>
      <c r="EO147" s="26"/>
      <c r="EP147" s="57">
        <f t="shared" si="136"/>
        <v>113</v>
      </c>
      <c r="EQ147" s="303"/>
      <c r="ER147" s="36" t="str">
        <f t="shared" si="137"/>
        <v/>
      </c>
      <c r="ES147" s="26"/>
      <c r="ET147" s="26"/>
      <c r="EU147" s="26"/>
      <c r="EV147" s="26"/>
      <c r="EW147" s="26"/>
      <c r="EX147" s="57">
        <f t="shared" si="138"/>
        <v>113</v>
      </c>
      <c r="EY147" s="303"/>
      <c r="EZ147" s="36" t="str">
        <f t="shared" si="139"/>
        <v/>
      </c>
      <c r="FA147" s="26"/>
      <c r="FB147" s="26"/>
      <c r="FC147" s="26"/>
      <c r="FD147" s="26"/>
      <c r="FE147" s="26"/>
    </row>
    <row r="148" spans="1:161" ht="14.5">
      <c r="A148" s="26"/>
      <c r="B148" s="57">
        <f t="shared" si="101"/>
        <v>114</v>
      </c>
      <c r="C148" s="462"/>
      <c r="D148" s="36" t="str">
        <f t="shared" si="100"/>
        <v/>
      </c>
      <c r="E148" s="26"/>
      <c r="F148" s="26"/>
      <c r="G148" s="26"/>
      <c r="H148" s="26"/>
      <c r="I148" s="26"/>
      <c r="J148" s="57">
        <f t="shared" si="102"/>
        <v>114</v>
      </c>
      <c r="K148" s="462"/>
      <c r="L148" s="36" t="str">
        <f t="shared" si="103"/>
        <v/>
      </c>
      <c r="M148" s="26"/>
      <c r="N148" s="26"/>
      <c r="O148" s="26"/>
      <c r="P148" s="26"/>
      <c r="Q148" s="26"/>
      <c r="R148" s="57">
        <f t="shared" si="104"/>
        <v>114</v>
      </c>
      <c r="S148" s="462"/>
      <c r="T148" s="36" t="str">
        <f t="shared" si="105"/>
        <v/>
      </c>
      <c r="U148" s="26"/>
      <c r="V148" s="26"/>
      <c r="W148" s="26"/>
      <c r="X148" s="26"/>
      <c r="Y148" s="26"/>
      <c r="Z148" s="57">
        <f t="shared" si="106"/>
        <v>114</v>
      </c>
      <c r="AA148" s="462"/>
      <c r="AB148" s="36" t="str">
        <f t="shared" si="107"/>
        <v/>
      </c>
      <c r="AC148" s="26"/>
      <c r="AD148" s="26"/>
      <c r="AE148" s="26"/>
      <c r="AF148" s="26"/>
      <c r="AG148" s="26"/>
      <c r="AH148" s="57">
        <f t="shared" si="108"/>
        <v>114</v>
      </c>
      <c r="AI148" s="462"/>
      <c r="AJ148" s="36" t="str">
        <f t="shared" si="109"/>
        <v/>
      </c>
      <c r="AK148" s="26"/>
      <c r="AL148" s="26"/>
      <c r="AM148" s="26"/>
      <c r="AN148" s="26"/>
      <c r="AO148" s="26"/>
      <c r="AP148" s="57">
        <f t="shared" si="110"/>
        <v>114</v>
      </c>
      <c r="AQ148" s="462"/>
      <c r="AR148" s="36" t="str">
        <f t="shared" si="111"/>
        <v/>
      </c>
      <c r="AS148" s="26"/>
      <c r="AT148" s="26"/>
      <c r="AU148" s="26"/>
      <c r="AV148" s="26"/>
      <c r="AW148" s="26"/>
      <c r="AX148" s="57">
        <f t="shared" si="112"/>
        <v>114</v>
      </c>
      <c r="AY148" s="462"/>
      <c r="AZ148" s="36" t="str">
        <f t="shared" si="113"/>
        <v/>
      </c>
      <c r="BA148" s="26"/>
      <c r="BB148" s="26"/>
      <c r="BC148" s="26"/>
      <c r="BD148" s="26"/>
      <c r="BE148" s="26"/>
      <c r="BF148" s="57">
        <f t="shared" si="114"/>
        <v>114</v>
      </c>
      <c r="BG148" s="462"/>
      <c r="BH148" s="36" t="str">
        <f t="shared" si="115"/>
        <v/>
      </c>
      <c r="BI148" s="26"/>
      <c r="BJ148" s="26"/>
      <c r="BK148" s="26"/>
      <c r="BL148" s="26"/>
      <c r="BM148" s="26"/>
      <c r="BN148" s="57">
        <f t="shared" si="116"/>
        <v>114</v>
      </c>
      <c r="BO148" s="303"/>
      <c r="BP148" s="36" t="str">
        <f t="shared" si="117"/>
        <v/>
      </c>
      <c r="BQ148" s="26"/>
      <c r="BR148" s="26"/>
      <c r="BS148" s="26"/>
      <c r="BT148" s="26"/>
      <c r="BU148" s="26"/>
      <c r="BV148" s="57">
        <f t="shared" si="118"/>
        <v>114</v>
      </c>
      <c r="BW148" s="303"/>
      <c r="BX148" s="36" t="str">
        <f t="shared" si="119"/>
        <v/>
      </c>
      <c r="BY148" s="26"/>
      <c r="BZ148" s="26"/>
      <c r="CA148" s="26"/>
      <c r="CB148" s="26"/>
      <c r="CC148" s="26"/>
      <c r="CD148" s="57">
        <f t="shared" si="120"/>
        <v>114</v>
      </c>
      <c r="CE148" s="303"/>
      <c r="CF148" s="36" t="str">
        <f t="shared" si="121"/>
        <v/>
      </c>
      <c r="CL148" s="57">
        <f t="shared" si="122"/>
        <v>114</v>
      </c>
      <c r="CM148" s="303"/>
      <c r="CN148" s="36" t="str">
        <f t="shared" si="123"/>
        <v/>
      </c>
      <c r="CT148" s="57">
        <f t="shared" si="124"/>
        <v>114</v>
      </c>
      <c r="CU148" s="303"/>
      <c r="CV148" s="36" t="str">
        <f t="shared" si="125"/>
        <v/>
      </c>
      <c r="DB148" s="57">
        <f t="shared" si="126"/>
        <v>114</v>
      </c>
      <c r="DC148" s="303"/>
      <c r="DD148" s="36" t="str">
        <f t="shared" si="127"/>
        <v/>
      </c>
      <c r="DJ148" s="57">
        <f t="shared" si="128"/>
        <v>114</v>
      </c>
      <c r="DK148" s="303"/>
      <c r="DL148" s="36" t="str">
        <f t="shared" si="129"/>
        <v/>
      </c>
      <c r="DR148" s="57">
        <f t="shared" si="130"/>
        <v>114</v>
      </c>
      <c r="DS148" s="303"/>
      <c r="DT148" s="36" t="str">
        <f t="shared" si="131"/>
        <v/>
      </c>
      <c r="DZ148" s="57">
        <f t="shared" si="132"/>
        <v>114</v>
      </c>
      <c r="EA148" s="303"/>
      <c r="EB148" s="36" t="str">
        <f t="shared" si="133"/>
        <v/>
      </c>
      <c r="EC148" s="26"/>
      <c r="ED148" s="26"/>
      <c r="EE148" s="26"/>
      <c r="EF148" s="26"/>
      <c r="EG148" s="26"/>
      <c r="EH148" s="57">
        <f t="shared" si="134"/>
        <v>114</v>
      </c>
      <c r="EI148" s="303"/>
      <c r="EJ148" s="36" t="str">
        <f t="shared" si="135"/>
        <v/>
      </c>
      <c r="EK148" s="26"/>
      <c r="EL148" s="26"/>
      <c r="EM148" s="26"/>
      <c r="EN148" s="26"/>
      <c r="EO148" s="26"/>
      <c r="EP148" s="57">
        <f t="shared" si="136"/>
        <v>114</v>
      </c>
      <c r="EQ148" s="303"/>
      <c r="ER148" s="36" t="str">
        <f t="shared" si="137"/>
        <v/>
      </c>
      <c r="ES148" s="26"/>
      <c r="ET148" s="26"/>
      <c r="EU148" s="26"/>
      <c r="EV148" s="26"/>
      <c r="EW148" s="26"/>
      <c r="EX148" s="57">
        <f t="shared" si="138"/>
        <v>114</v>
      </c>
      <c r="EY148" s="303"/>
      <c r="EZ148" s="36" t="str">
        <f t="shared" si="139"/>
        <v/>
      </c>
      <c r="FA148" s="26"/>
      <c r="FB148" s="26"/>
      <c r="FC148" s="26"/>
      <c r="FD148" s="26"/>
      <c r="FE148" s="26"/>
    </row>
    <row r="149" spans="1:161" ht="14.5">
      <c r="A149" s="26"/>
      <c r="B149" s="57">
        <f t="shared" si="101"/>
        <v>115</v>
      </c>
      <c r="C149" s="462"/>
      <c r="D149" s="36" t="str">
        <f t="shared" si="100"/>
        <v/>
      </c>
      <c r="E149" s="26"/>
      <c r="F149" s="26"/>
      <c r="G149" s="26"/>
      <c r="H149" s="26"/>
      <c r="I149" s="26"/>
      <c r="J149" s="57">
        <f t="shared" si="102"/>
        <v>115</v>
      </c>
      <c r="K149" s="462"/>
      <c r="L149" s="36" t="str">
        <f t="shared" si="103"/>
        <v/>
      </c>
      <c r="M149" s="26"/>
      <c r="N149" s="26"/>
      <c r="O149" s="26"/>
      <c r="P149" s="26"/>
      <c r="Q149" s="26"/>
      <c r="R149" s="57">
        <f t="shared" si="104"/>
        <v>115</v>
      </c>
      <c r="S149" s="462"/>
      <c r="T149" s="36" t="str">
        <f t="shared" si="105"/>
        <v/>
      </c>
      <c r="U149" s="26"/>
      <c r="V149" s="26"/>
      <c r="W149" s="26"/>
      <c r="X149" s="26"/>
      <c r="Y149" s="26"/>
      <c r="Z149" s="57">
        <f t="shared" si="106"/>
        <v>115</v>
      </c>
      <c r="AA149" s="462"/>
      <c r="AB149" s="36" t="str">
        <f t="shared" si="107"/>
        <v/>
      </c>
      <c r="AC149" s="26"/>
      <c r="AD149" s="26"/>
      <c r="AE149" s="26"/>
      <c r="AF149" s="26"/>
      <c r="AG149" s="26"/>
      <c r="AH149" s="57">
        <f t="shared" si="108"/>
        <v>115</v>
      </c>
      <c r="AI149" s="462"/>
      <c r="AJ149" s="36" t="str">
        <f t="shared" si="109"/>
        <v/>
      </c>
      <c r="AK149" s="26"/>
      <c r="AL149" s="26"/>
      <c r="AM149" s="26"/>
      <c r="AN149" s="26"/>
      <c r="AO149" s="26"/>
      <c r="AP149" s="57">
        <f t="shared" si="110"/>
        <v>115</v>
      </c>
      <c r="AQ149" s="462"/>
      <c r="AR149" s="36" t="str">
        <f t="shared" si="111"/>
        <v/>
      </c>
      <c r="AS149" s="26"/>
      <c r="AT149" s="26"/>
      <c r="AU149" s="26"/>
      <c r="AV149" s="26"/>
      <c r="AW149" s="26"/>
      <c r="AX149" s="57">
        <f t="shared" si="112"/>
        <v>115</v>
      </c>
      <c r="AY149" s="462"/>
      <c r="AZ149" s="36" t="str">
        <f t="shared" si="113"/>
        <v/>
      </c>
      <c r="BA149" s="26"/>
      <c r="BB149" s="26"/>
      <c r="BC149" s="26"/>
      <c r="BD149" s="26"/>
      <c r="BE149" s="26"/>
      <c r="BF149" s="57">
        <f t="shared" si="114"/>
        <v>115</v>
      </c>
      <c r="BG149" s="462"/>
      <c r="BH149" s="36" t="str">
        <f t="shared" si="115"/>
        <v/>
      </c>
      <c r="BI149" s="26"/>
      <c r="BJ149" s="26"/>
      <c r="BK149" s="26"/>
      <c r="BL149" s="26"/>
      <c r="BM149" s="26"/>
      <c r="BN149" s="57">
        <f t="shared" si="116"/>
        <v>115</v>
      </c>
      <c r="BO149" s="303"/>
      <c r="BP149" s="36" t="str">
        <f t="shared" si="117"/>
        <v/>
      </c>
      <c r="BQ149" s="26"/>
      <c r="BR149" s="26"/>
      <c r="BS149" s="26"/>
      <c r="BT149" s="26"/>
      <c r="BU149" s="26"/>
      <c r="BV149" s="57">
        <f t="shared" si="118"/>
        <v>115</v>
      </c>
      <c r="BW149" s="303"/>
      <c r="BX149" s="36" t="str">
        <f t="shared" si="119"/>
        <v/>
      </c>
      <c r="BY149" s="26"/>
      <c r="BZ149" s="26"/>
      <c r="CA149" s="26"/>
      <c r="CB149" s="26"/>
      <c r="CC149" s="26"/>
      <c r="CD149" s="57">
        <f t="shared" si="120"/>
        <v>115</v>
      </c>
      <c r="CE149" s="303"/>
      <c r="CF149" s="36" t="str">
        <f t="shared" si="121"/>
        <v/>
      </c>
      <c r="CL149" s="57">
        <f t="shared" si="122"/>
        <v>115</v>
      </c>
      <c r="CM149" s="303"/>
      <c r="CN149" s="36" t="str">
        <f t="shared" si="123"/>
        <v/>
      </c>
      <c r="CT149" s="57">
        <f t="shared" si="124"/>
        <v>115</v>
      </c>
      <c r="CU149" s="303"/>
      <c r="CV149" s="36" t="str">
        <f t="shared" si="125"/>
        <v/>
      </c>
      <c r="DB149" s="57">
        <f t="shared" si="126"/>
        <v>115</v>
      </c>
      <c r="DC149" s="303"/>
      <c r="DD149" s="36" t="str">
        <f t="shared" si="127"/>
        <v/>
      </c>
      <c r="DJ149" s="57">
        <f t="shared" si="128"/>
        <v>115</v>
      </c>
      <c r="DK149" s="303"/>
      <c r="DL149" s="36" t="str">
        <f t="shared" si="129"/>
        <v/>
      </c>
      <c r="DR149" s="57">
        <f t="shared" si="130"/>
        <v>115</v>
      </c>
      <c r="DS149" s="303"/>
      <c r="DT149" s="36" t="str">
        <f t="shared" si="131"/>
        <v/>
      </c>
      <c r="DZ149" s="57">
        <f t="shared" si="132"/>
        <v>115</v>
      </c>
      <c r="EA149" s="303"/>
      <c r="EB149" s="36" t="str">
        <f t="shared" si="133"/>
        <v/>
      </c>
      <c r="EC149" s="26"/>
      <c r="ED149" s="26"/>
      <c r="EE149" s="26"/>
      <c r="EF149" s="26"/>
      <c r="EG149" s="26"/>
      <c r="EH149" s="57">
        <f t="shared" si="134"/>
        <v>115</v>
      </c>
      <c r="EI149" s="303"/>
      <c r="EJ149" s="36" t="str">
        <f t="shared" si="135"/>
        <v/>
      </c>
      <c r="EK149" s="26"/>
      <c r="EL149" s="26"/>
      <c r="EM149" s="26"/>
      <c r="EN149" s="26"/>
      <c r="EO149" s="26"/>
      <c r="EP149" s="57">
        <f t="shared" si="136"/>
        <v>115</v>
      </c>
      <c r="EQ149" s="303"/>
      <c r="ER149" s="36" t="str">
        <f t="shared" si="137"/>
        <v/>
      </c>
      <c r="ES149" s="26"/>
      <c r="ET149" s="26"/>
      <c r="EU149" s="26"/>
      <c r="EV149" s="26"/>
      <c r="EW149" s="26"/>
      <c r="EX149" s="57">
        <f t="shared" si="138"/>
        <v>115</v>
      </c>
      <c r="EY149" s="303"/>
      <c r="EZ149" s="36" t="str">
        <f t="shared" si="139"/>
        <v/>
      </c>
      <c r="FA149" s="26"/>
      <c r="FB149" s="26"/>
      <c r="FC149" s="26"/>
      <c r="FD149" s="26"/>
      <c r="FE149" s="26"/>
    </row>
    <row r="150" spans="1:161" ht="14.5">
      <c r="A150" s="26"/>
      <c r="B150" s="57">
        <f t="shared" si="101"/>
        <v>116</v>
      </c>
      <c r="C150" s="462"/>
      <c r="D150" s="36" t="str">
        <f t="shared" si="100"/>
        <v/>
      </c>
      <c r="E150" s="26"/>
      <c r="F150" s="26"/>
      <c r="G150" s="26"/>
      <c r="H150" s="26"/>
      <c r="I150" s="26"/>
      <c r="J150" s="57">
        <f t="shared" si="102"/>
        <v>116</v>
      </c>
      <c r="K150" s="462"/>
      <c r="L150" s="36" t="str">
        <f t="shared" si="103"/>
        <v/>
      </c>
      <c r="M150" s="26"/>
      <c r="N150" s="26"/>
      <c r="O150" s="26"/>
      <c r="P150" s="26"/>
      <c r="Q150" s="26"/>
      <c r="R150" s="57">
        <f t="shared" si="104"/>
        <v>116</v>
      </c>
      <c r="S150" s="462"/>
      <c r="T150" s="36" t="str">
        <f t="shared" si="105"/>
        <v/>
      </c>
      <c r="U150" s="26"/>
      <c r="V150" s="26"/>
      <c r="W150" s="26"/>
      <c r="X150" s="26"/>
      <c r="Y150" s="26"/>
      <c r="Z150" s="57">
        <f t="shared" si="106"/>
        <v>116</v>
      </c>
      <c r="AA150" s="462"/>
      <c r="AB150" s="36" t="str">
        <f t="shared" si="107"/>
        <v/>
      </c>
      <c r="AC150" s="26"/>
      <c r="AD150" s="26"/>
      <c r="AE150" s="26"/>
      <c r="AF150" s="26"/>
      <c r="AG150" s="26"/>
      <c r="AH150" s="57">
        <f t="shared" si="108"/>
        <v>116</v>
      </c>
      <c r="AI150" s="462"/>
      <c r="AJ150" s="36" t="str">
        <f t="shared" si="109"/>
        <v/>
      </c>
      <c r="AK150" s="26"/>
      <c r="AL150" s="26"/>
      <c r="AM150" s="26"/>
      <c r="AN150" s="26"/>
      <c r="AO150" s="26"/>
      <c r="AP150" s="57">
        <f t="shared" si="110"/>
        <v>116</v>
      </c>
      <c r="AQ150" s="462"/>
      <c r="AR150" s="36" t="str">
        <f t="shared" si="111"/>
        <v/>
      </c>
      <c r="AS150" s="26"/>
      <c r="AT150" s="26"/>
      <c r="AU150" s="26"/>
      <c r="AV150" s="26"/>
      <c r="AW150" s="26"/>
      <c r="AX150" s="57">
        <f t="shared" si="112"/>
        <v>116</v>
      </c>
      <c r="AY150" s="462"/>
      <c r="AZ150" s="36" t="str">
        <f t="shared" si="113"/>
        <v/>
      </c>
      <c r="BA150" s="26"/>
      <c r="BB150" s="26"/>
      <c r="BC150" s="26"/>
      <c r="BD150" s="26"/>
      <c r="BE150" s="26"/>
      <c r="BF150" s="57">
        <f t="shared" si="114"/>
        <v>116</v>
      </c>
      <c r="BG150" s="462"/>
      <c r="BH150" s="36" t="str">
        <f t="shared" si="115"/>
        <v/>
      </c>
      <c r="BI150" s="26"/>
      <c r="BJ150" s="26"/>
      <c r="BK150" s="26"/>
      <c r="BL150" s="26"/>
      <c r="BM150" s="26"/>
      <c r="BN150" s="57">
        <f t="shared" si="116"/>
        <v>116</v>
      </c>
      <c r="BO150" s="303"/>
      <c r="BP150" s="36" t="str">
        <f t="shared" si="117"/>
        <v/>
      </c>
      <c r="BQ150" s="26"/>
      <c r="BR150" s="26"/>
      <c r="BS150" s="26"/>
      <c r="BT150" s="26"/>
      <c r="BU150" s="26"/>
      <c r="BV150" s="57">
        <f t="shared" si="118"/>
        <v>116</v>
      </c>
      <c r="BW150" s="303"/>
      <c r="BX150" s="36" t="str">
        <f t="shared" si="119"/>
        <v/>
      </c>
      <c r="BY150" s="26"/>
      <c r="BZ150" s="26"/>
      <c r="CA150" s="26"/>
      <c r="CB150" s="26"/>
      <c r="CC150" s="26"/>
      <c r="CD150" s="57">
        <f t="shared" si="120"/>
        <v>116</v>
      </c>
      <c r="CE150" s="303"/>
      <c r="CF150" s="36" t="str">
        <f t="shared" si="121"/>
        <v/>
      </c>
      <c r="CL150" s="57">
        <f t="shared" si="122"/>
        <v>116</v>
      </c>
      <c r="CM150" s="303"/>
      <c r="CN150" s="36" t="str">
        <f t="shared" si="123"/>
        <v/>
      </c>
      <c r="CT150" s="57">
        <f t="shared" si="124"/>
        <v>116</v>
      </c>
      <c r="CU150" s="303"/>
      <c r="CV150" s="36" t="str">
        <f t="shared" si="125"/>
        <v/>
      </c>
      <c r="DB150" s="57">
        <f t="shared" si="126"/>
        <v>116</v>
      </c>
      <c r="DC150" s="303"/>
      <c r="DD150" s="36" t="str">
        <f t="shared" si="127"/>
        <v/>
      </c>
      <c r="DJ150" s="57">
        <f t="shared" si="128"/>
        <v>116</v>
      </c>
      <c r="DK150" s="303"/>
      <c r="DL150" s="36" t="str">
        <f t="shared" si="129"/>
        <v/>
      </c>
      <c r="DR150" s="57">
        <f t="shared" si="130"/>
        <v>116</v>
      </c>
      <c r="DS150" s="303"/>
      <c r="DT150" s="36" t="str">
        <f t="shared" si="131"/>
        <v/>
      </c>
      <c r="DZ150" s="57">
        <f t="shared" si="132"/>
        <v>116</v>
      </c>
      <c r="EA150" s="303"/>
      <c r="EB150" s="36" t="str">
        <f t="shared" si="133"/>
        <v/>
      </c>
      <c r="EC150" s="26"/>
      <c r="ED150" s="26"/>
      <c r="EE150" s="26"/>
      <c r="EF150" s="26"/>
      <c r="EG150" s="26"/>
      <c r="EH150" s="57">
        <f t="shared" si="134"/>
        <v>116</v>
      </c>
      <c r="EI150" s="303"/>
      <c r="EJ150" s="36" t="str">
        <f t="shared" si="135"/>
        <v/>
      </c>
      <c r="EK150" s="26"/>
      <c r="EL150" s="26"/>
      <c r="EM150" s="26"/>
      <c r="EN150" s="26"/>
      <c r="EO150" s="26"/>
      <c r="EP150" s="57">
        <f t="shared" si="136"/>
        <v>116</v>
      </c>
      <c r="EQ150" s="303"/>
      <c r="ER150" s="36" t="str">
        <f t="shared" si="137"/>
        <v/>
      </c>
      <c r="ES150" s="26"/>
      <c r="ET150" s="26"/>
      <c r="EU150" s="26"/>
      <c r="EV150" s="26"/>
      <c r="EW150" s="26"/>
      <c r="EX150" s="57">
        <f t="shared" si="138"/>
        <v>116</v>
      </c>
      <c r="EY150" s="303"/>
      <c r="EZ150" s="36" t="str">
        <f t="shared" si="139"/>
        <v/>
      </c>
      <c r="FA150" s="26"/>
      <c r="FB150" s="26"/>
      <c r="FC150" s="26"/>
      <c r="FD150" s="26"/>
      <c r="FE150" s="26"/>
    </row>
    <row r="151" spans="1:161" ht="14.5">
      <c r="A151" s="26"/>
      <c r="B151" s="57">
        <f t="shared" si="101"/>
        <v>117</v>
      </c>
      <c r="C151" s="462"/>
      <c r="D151" s="36" t="str">
        <f t="shared" si="100"/>
        <v/>
      </c>
      <c r="E151" s="26"/>
      <c r="F151" s="26"/>
      <c r="G151" s="26"/>
      <c r="H151" s="26"/>
      <c r="I151" s="26"/>
      <c r="J151" s="57">
        <f t="shared" si="102"/>
        <v>117</v>
      </c>
      <c r="K151" s="462"/>
      <c r="L151" s="36" t="str">
        <f t="shared" si="103"/>
        <v/>
      </c>
      <c r="M151" s="26"/>
      <c r="N151" s="26"/>
      <c r="O151" s="26"/>
      <c r="P151" s="26"/>
      <c r="Q151" s="26"/>
      <c r="R151" s="57">
        <f t="shared" si="104"/>
        <v>117</v>
      </c>
      <c r="S151" s="462"/>
      <c r="T151" s="36" t="str">
        <f t="shared" si="105"/>
        <v/>
      </c>
      <c r="U151" s="26"/>
      <c r="V151" s="26"/>
      <c r="W151" s="26"/>
      <c r="X151" s="26"/>
      <c r="Y151" s="26"/>
      <c r="Z151" s="57">
        <f t="shared" si="106"/>
        <v>117</v>
      </c>
      <c r="AA151" s="462"/>
      <c r="AB151" s="36" t="str">
        <f t="shared" si="107"/>
        <v/>
      </c>
      <c r="AC151" s="26"/>
      <c r="AD151" s="26"/>
      <c r="AE151" s="26"/>
      <c r="AF151" s="26"/>
      <c r="AG151" s="26"/>
      <c r="AH151" s="57">
        <f t="shared" si="108"/>
        <v>117</v>
      </c>
      <c r="AI151" s="462"/>
      <c r="AJ151" s="36" t="str">
        <f t="shared" si="109"/>
        <v/>
      </c>
      <c r="AK151" s="26"/>
      <c r="AL151" s="26"/>
      <c r="AM151" s="26"/>
      <c r="AN151" s="26"/>
      <c r="AO151" s="26"/>
      <c r="AP151" s="57">
        <f t="shared" si="110"/>
        <v>117</v>
      </c>
      <c r="AQ151" s="462"/>
      <c r="AR151" s="36" t="str">
        <f t="shared" si="111"/>
        <v/>
      </c>
      <c r="AS151" s="26"/>
      <c r="AT151" s="26"/>
      <c r="AU151" s="26"/>
      <c r="AV151" s="26"/>
      <c r="AW151" s="26"/>
      <c r="AX151" s="57">
        <f t="shared" si="112"/>
        <v>117</v>
      </c>
      <c r="AY151" s="462"/>
      <c r="AZ151" s="36" t="str">
        <f t="shared" si="113"/>
        <v/>
      </c>
      <c r="BA151" s="26"/>
      <c r="BB151" s="26"/>
      <c r="BC151" s="26"/>
      <c r="BD151" s="26"/>
      <c r="BE151" s="26"/>
      <c r="BF151" s="57">
        <f t="shared" si="114"/>
        <v>117</v>
      </c>
      <c r="BG151" s="462"/>
      <c r="BH151" s="36" t="str">
        <f t="shared" si="115"/>
        <v/>
      </c>
      <c r="BI151" s="26"/>
      <c r="BJ151" s="26"/>
      <c r="BK151" s="26"/>
      <c r="BL151" s="26"/>
      <c r="BM151" s="26"/>
      <c r="BN151" s="57">
        <f t="shared" si="116"/>
        <v>117</v>
      </c>
      <c r="BO151" s="303"/>
      <c r="BP151" s="36" t="str">
        <f t="shared" si="117"/>
        <v/>
      </c>
      <c r="BQ151" s="26"/>
      <c r="BR151" s="26"/>
      <c r="BS151" s="26"/>
      <c r="BT151" s="26"/>
      <c r="BU151" s="26"/>
      <c r="BV151" s="57">
        <f t="shared" si="118"/>
        <v>117</v>
      </c>
      <c r="BW151" s="303"/>
      <c r="BX151" s="36" t="str">
        <f t="shared" si="119"/>
        <v/>
      </c>
      <c r="BY151" s="26"/>
      <c r="BZ151" s="26"/>
      <c r="CA151" s="26"/>
      <c r="CB151" s="26"/>
      <c r="CC151" s="26"/>
      <c r="CD151" s="57">
        <f t="shared" si="120"/>
        <v>117</v>
      </c>
      <c r="CE151" s="303"/>
      <c r="CF151" s="36" t="str">
        <f t="shared" si="121"/>
        <v/>
      </c>
      <c r="CL151" s="57">
        <f t="shared" si="122"/>
        <v>117</v>
      </c>
      <c r="CM151" s="303"/>
      <c r="CN151" s="36" t="str">
        <f t="shared" si="123"/>
        <v/>
      </c>
      <c r="CT151" s="57">
        <f t="shared" si="124"/>
        <v>117</v>
      </c>
      <c r="CU151" s="303"/>
      <c r="CV151" s="36" t="str">
        <f t="shared" si="125"/>
        <v/>
      </c>
      <c r="DB151" s="57">
        <f t="shared" si="126"/>
        <v>117</v>
      </c>
      <c r="DC151" s="303"/>
      <c r="DD151" s="36" t="str">
        <f t="shared" si="127"/>
        <v/>
      </c>
      <c r="DJ151" s="57">
        <f t="shared" si="128"/>
        <v>117</v>
      </c>
      <c r="DK151" s="303"/>
      <c r="DL151" s="36" t="str">
        <f t="shared" si="129"/>
        <v/>
      </c>
      <c r="DR151" s="57">
        <f t="shared" si="130"/>
        <v>117</v>
      </c>
      <c r="DS151" s="303"/>
      <c r="DT151" s="36" t="str">
        <f t="shared" si="131"/>
        <v/>
      </c>
      <c r="DZ151" s="57">
        <f t="shared" si="132"/>
        <v>117</v>
      </c>
      <c r="EA151" s="303"/>
      <c r="EB151" s="36" t="str">
        <f t="shared" si="133"/>
        <v/>
      </c>
      <c r="EC151" s="26"/>
      <c r="ED151" s="26"/>
      <c r="EE151" s="26"/>
      <c r="EF151" s="26"/>
      <c r="EG151" s="26"/>
      <c r="EH151" s="57">
        <f t="shared" si="134"/>
        <v>117</v>
      </c>
      <c r="EI151" s="303"/>
      <c r="EJ151" s="36" t="str">
        <f t="shared" si="135"/>
        <v/>
      </c>
      <c r="EK151" s="26"/>
      <c r="EL151" s="26"/>
      <c r="EM151" s="26"/>
      <c r="EN151" s="26"/>
      <c r="EO151" s="26"/>
      <c r="EP151" s="57">
        <f t="shared" si="136"/>
        <v>117</v>
      </c>
      <c r="EQ151" s="303"/>
      <c r="ER151" s="36" t="str">
        <f t="shared" si="137"/>
        <v/>
      </c>
      <c r="ES151" s="26"/>
      <c r="ET151" s="26"/>
      <c r="EU151" s="26"/>
      <c r="EV151" s="26"/>
      <c r="EW151" s="26"/>
      <c r="EX151" s="57">
        <f t="shared" si="138"/>
        <v>117</v>
      </c>
      <c r="EY151" s="303"/>
      <c r="EZ151" s="36" t="str">
        <f t="shared" si="139"/>
        <v/>
      </c>
      <c r="FA151" s="26"/>
      <c r="FB151" s="26"/>
      <c r="FC151" s="26"/>
      <c r="FD151" s="26"/>
      <c r="FE151" s="26"/>
    </row>
    <row r="152" spans="1:161" ht="14.5">
      <c r="A152" s="26"/>
      <c r="B152" s="57">
        <f t="shared" si="101"/>
        <v>118</v>
      </c>
      <c r="C152" s="462"/>
      <c r="D152" s="36" t="str">
        <f t="shared" si="100"/>
        <v/>
      </c>
      <c r="E152" s="26"/>
      <c r="F152" s="26"/>
      <c r="G152" s="26"/>
      <c r="H152" s="26"/>
      <c r="I152" s="26"/>
      <c r="J152" s="57">
        <f t="shared" si="102"/>
        <v>118</v>
      </c>
      <c r="K152" s="462"/>
      <c r="L152" s="36" t="str">
        <f t="shared" si="103"/>
        <v/>
      </c>
      <c r="M152" s="26"/>
      <c r="N152" s="26"/>
      <c r="O152" s="26"/>
      <c r="P152" s="26"/>
      <c r="Q152" s="26"/>
      <c r="R152" s="57">
        <f t="shared" si="104"/>
        <v>118</v>
      </c>
      <c r="S152" s="462"/>
      <c r="T152" s="36" t="str">
        <f t="shared" si="105"/>
        <v/>
      </c>
      <c r="U152" s="26"/>
      <c r="V152" s="26"/>
      <c r="W152" s="26"/>
      <c r="X152" s="26"/>
      <c r="Y152" s="26"/>
      <c r="Z152" s="57">
        <f t="shared" si="106"/>
        <v>118</v>
      </c>
      <c r="AA152" s="462"/>
      <c r="AB152" s="36" t="str">
        <f t="shared" si="107"/>
        <v/>
      </c>
      <c r="AC152" s="26"/>
      <c r="AD152" s="26"/>
      <c r="AE152" s="26"/>
      <c r="AF152" s="26"/>
      <c r="AG152" s="26"/>
      <c r="AH152" s="57">
        <f t="shared" si="108"/>
        <v>118</v>
      </c>
      <c r="AI152" s="462"/>
      <c r="AJ152" s="36" t="str">
        <f t="shared" si="109"/>
        <v/>
      </c>
      <c r="AK152" s="26"/>
      <c r="AL152" s="26"/>
      <c r="AM152" s="26"/>
      <c r="AN152" s="26"/>
      <c r="AO152" s="26"/>
      <c r="AP152" s="57">
        <f t="shared" si="110"/>
        <v>118</v>
      </c>
      <c r="AQ152" s="462"/>
      <c r="AR152" s="36" t="str">
        <f t="shared" si="111"/>
        <v/>
      </c>
      <c r="AS152" s="26"/>
      <c r="AT152" s="26"/>
      <c r="AU152" s="26"/>
      <c r="AV152" s="26"/>
      <c r="AW152" s="26"/>
      <c r="AX152" s="57">
        <f t="shared" si="112"/>
        <v>118</v>
      </c>
      <c r="AY152" s="462"/>
      <c r="AZ152" s="36" t="str">
        <f t="shared" si="113"/>
        <v/>
      </c>
      <c r="BA152" s="26"/>
      <c r="BB152" s="26"/>
      <c r="BC152" s="26"/>
      <c r="BD152" s="26"/>
      <c r="BE152" s="26"/>
      <c r="BF152" s="57">
        <f t="shared" si="114"/>
        <v>118</v>
      </c>
      <c r="BG152" s="462"/>
      <c r="BH152" s="36" t="str">
        <f t="shared" si="115"/>
        <v/>
      </c>
      <c r="BI152" s="26"/>
      <c r="BJ152" s="26"/>
      <c r="BK152" s="26"/>
      <c r="BL152" s="26"/>
      <c r="BM152" s="26"/>
      <c r="BN152" s="57">
        <f t="shared" si="116"/>
        <v>118</v>
      </c>
      <c r="BO152" s="303"/>
      <c r="BP152" s="36" t="str">
        <f t="shared" si="117"/>
        <v/>
      </c>
      <c r="BQ152" s="26"/>
      <c r="BR152" s="26"/>
      <c r="BS152" s="26"/>
      <c r="BT152" s="26"/>
      <c r="BU152" s="26"/>
      <c r="BV152" s="57">
        <f t="shared" si="118"/>
        <v>118</v>
      </c>
      <c r="BW152" s="303"/>
      <c r="BX152" s="36" t="str">
        <f t="shared" si="119"/>
        <v/>
      </c>
      <c r="BY152" s="26"/>
      <c r="BZ152" s="26"/>
      <c r="CA152" s="26"/>
      <c r="CB152" s="26"/>
      <c r="CC152" s="26"/>
      <c r="CD152" s="57">
        <f t="shared" si="120"/>
        <v>118</v>
      </c>
      <c r="CE152" s="303"/>
      <c r="CF152" s="36" t="str">
        <f t="shared" si="121"/>
        <v/>
      </c>
      <c r="CL152" s="57">
        <f t="shared" si="122"/>
        <v>118</v>
      </c>
      <c r="CM152" s="303"/>
      <c r="CN152" s="36" t="str">
        <f t="shared" si="123"/>
        <v/>
      </c>
      <c r="CT152" s="57">
        <f t="shared" si="124"/>
        <v>118</v>
      </c>
      <c r="CU152" s="303"/>
      <c r="CV152" s="36" t="str">
        <f t="shared" si="125"/>
        <v/>
      </c>
      <c r="DB152" s="57">
        <f t="shared" si="126"/>
        <v>118</v>
      </c>
      <c r="DC152" s="303"/>
      <c r="DD152" s="36" t="str">
        <f t="shared" si="127"/>
        <v/>
      </c>
      <c r="DJ152" s="57">
        <f t="shared" si="128"/>
        <v>118</v>
      </c>
      <c r="DK152" s="303"/>
      <c r="DL152" s="36" t="str">
        <f t="shared" si="129"/>
        <v/>
      </c>
      <c r="DR152" s="57">
        <f t="shared" si="130"/>
        <v>118</v>
      </c>
      <c r="DS152" s="303"/>
      <c r="DT152" s="36" t="str">
        <f t="shared" si="131"/>
        <v/>
      </c>
      <c r="DZ152" s="57">
        <f t="shared" si="132"/>
        <v>118</v>
      </c>
      <c r="EA152" s="303"/>
      <c r="EB152" s="36" t="str">
        <f t="shared" si="133"/>
        <v/>
      </c>
      <c r="EC152" s="26"/>
      <c r="ED152" s="26"/>
      <c r="EE152" s="26"/>
      <c r="EF152" s="26"/>
      <c r="EG152" s="26"/>
      <c r="EH152" s="57">
        <f t="shared" si="134"/>
        <v>118</v>
      </c>
      <c r="EI152" s="303"/>
      <c r="EJ152" s="36" t="str">
        <f t="shared" si="135"/>
        <v/>
      </c>
      <c r="EK152" s="26"/>
      <c r="EL152" s="26"/>
      <c r="EM152" s="26"/>
      <c r="EN152" s="26"/>
      <c r="EO152" s="26"/>
      <c r="EP152" s="57">
        <f t="shared" si="136"/>
        <v>118</v>
      </c>
      <c r="EQ152" s="303"/>
      <c r="ER152" s="36" t="str">
        <f t="shared" si="137"/>
        <v/>
      </c>
      <c r="ES152" s="26"/>
      <c r="ET152" s="26"/>
      <c r="EU152" s="26"/>
      <c r="EV152" s="26"/>
      <c r="EW152" s="26"/>
      <c r="EX152" s="57">
        <f t="shared" si="138"/>
        <v>118</v>
      </c>
      <c r="EY152" s="303"/>
      <c r="EZ152" s="36" t="str">
        <f t="shared" si="139"/>
        <v/>
      </c>
      <c r="FA152" s="26"/>
      <c r="FB152" s="26"/>
      <c r="FC152" s="26"/>
      <c r="FD152" s="26"/>
      <c r="FE152" s="26"/>
    </row>
    <row r="153" spans="1:161" ht="14.5">
      <c r="A153" s="26"/>
      <c r="B153" s="57">
        <f t="shared" si="101"/>
        <v>119</v>
      </c>
      <c r="C153" s="462"/>
      <c r="D153" s="36" t="str">
        <f t="shared" si="100"/>
        <v/>
      </c>
      <c r="E153" s="26"/>
      <c r="F153" s="26"/>
      <c r="G153" s="26"/>
      <c r="H153" s="26"/>
      <c r="I153" s="26"/>
      <c r="J153" s="57">
        <f t="shared" si="102"/>
        <v>119</v>
      </c>
      <c r="K153" s="462"/>
      <c r="L153" s="36" t="str">
        <f t="shared" si="103"/>
        <v/>
      </c>
      <c r="M153" s="26"/>
      <c r="N153" s="26"/>
      <c r="O153" s="26"/>
      <c r="P153" s="26"/>
      <c r="Q153" s="26"/>
      <c r="R153" s="57">
        <f t="shared" si="104"/>
        <v>119</v>
      </c>
      <c r="S153" s="462"/>
      <c r="T153" s="36" t="str">
        <f t="shared" si="105"/>
        <v/>
      </c>
      <c r="U153" s="26"/>
      <c r="V153" s="26"/>
      <c r="W153" s="26"/>
      <c r="X153" s="26"/>
      <c r="Y153" s="26"/>
      <c r="Z153" s="57">
        <f t="shared" si="106"/>
        <v>119</v>
      </c>
      <c r="AA153" s="462"/>
      <c r="AB153" s="36" t="str">
        <f t="shared" si="107"/>
        <v/>
      </c>
      <c r="AC153" s="26"/>
      <c r="AD153" s="26"/>
      <c r="AE153" s="26"/>
      <c r="AF153" s="26"/>
      <c r="AG153" s="26"/>
      <c r="AH153" s="57">
        <f t="shared" si="108"/>
        <v>119</v>
      </c>
      <c r="AI153" s="462"/>
      <c r="AJ153" s="36" t="str">
        <f t="shared" si="109"/>
        <v/>
      </c>
      <c r="AK153" s="26"/>
      <c r="AL153" s="26"/>
      <c r="AM153" s="26"/>
      <c r="AN153" s="26"/>
      <c r="AO153" s="26"/>
      <c r="AP153" s="57">
        <f t="shared" si="110"/>
        <v>119</v>
      </c>
      <c r="AQ153" s="462"/>
      <c r="AR153" s="36" t="str">
        <f t="shared" si="111"/>
        <v/>
      </c>
      <c r="AS153" s="26"/>
      <c r="AT153" s="26"/>
      <c r="AU153" s="26"/>
      <c r="AV153" s="26"/>
      <c r="AW153" s="26"/>
      <c r="AX153" s="57">
        <f t="shared" si="112"/>
        <v>119</v>
      </c>
      <c r="AY153" s="462"/>
      <c r="AZ153" s="36" t="str">
        <f t="shared" si="113"/>
        <v/>
      </c>
      <c r="BA153" s="26"/>
      <c r="BB153" s="26"/>
      <c r="BC153" s="26"/>
      <c r="BD153" s="26"/>
      <c r="BE153" s="26"/>
      <c r="BF153" s="57">
        <f t="shared" si="114"/>
        <v>119</v>
      </c>
      <c r="BG153" s="462"/>
      <c r="BH153" s="36" t="str">
        <f t="shared" si="115"/>
        <v/>
      </c>
      <c r="BI153" s="26"/>
      <c r="BJ153" s="26"/>
      <c r="BK153" s="26"/>
      <c r="BL153" s="26"/>
      <c r="BM153" s="26"/>
      <c r="BN153" s="57">
        <f t="shared" si="116"/>
        <v>119</v>
      </c>
      <c r="BO153" s="303"/>
      <c r="BP153" s="36" t="str">
        <f t="shared" si="117"/>
        <v/>
      </c>
      <c r="BQ153" s="26"/>
      <c r="BR153" s="26"/>
      <c r="BS153" s="26"/>
      <c r="BT153" s="26"/>
      <c r="BU153" s="26"/>
      <c r="BV153" s="57">
        <f t="shared" si="118"/>
        <v>119</v>
      </c>
      <c r="BW153" s="303"/>
      <c r="BX153" s="36" t="str">
        <f t="shared" si="119"/>
        <v/>
      </c>
      <c r="BY153" s="26"/>
      <c r="BZ153" s="26"/>
      <c r="CA153" s="26"/>
      <c r="CB153" s="26"/>
      <c r="CC153" s="26"/>
      <c r="CD153" s="57">
        <f t="shared" si="120"/>
        <v>119</v>
      </c>
      <c r="CE153" s="303"/>
      <c r="CF153" s="36" t="str">
        <f t="shared" si="121"/>
        <v/>
      </c>
      <c r="CL153" s="57">
        <f t="shared" si="122"/>
        <v>119</v>
      </c>
      <c r="CM153" s="303"/>
      <c r="CN153" s="36" t="str">
        <f t="shared" si="123"/>
        <v/>
      </c>
      <c r="CT153" s="57">
        <f t="shared" si="124"/>
        <v>119</v>
      </c>
      <c r="CU153" s="303"/>
      <c r="CV153" s="36" t="str">
        <f t="shared" si="125"/>
        <v/>
      </c>
      <c r="DB153" s="57">
        <f t="shared" si="126"/>
        <v>119</v>
      </c>
      <c r="DC153" s="303"/>
      <c r="DD153" s="36" t="str">
        <f t="shared" si="127"/>
        <v/>
      </c>
      <c r="DJ153" s="57">
        <f t="shared" si="128"/>
        <v>119</v>
      </c>
      <c r="DK153" s="303"/>
      <c r="DL153" s="36" t="str">
        <f t="shared" si="129"/>
        <v/>
      </c>
      <c r="DR153" s="57">
        <f t="shared" si="130"/>
        <v>119</v>
      </c>
      <c r="DS153" s="303"/>
      <c r="DT153" s="36" t="str">
        <f t="shared" si="131"/>
        <v/>
      </c>
      <c r="DZ153" s="57">
        <f t="shared" si="132"/>
        <v>119</v>
      </c>
      <c r="EA153" s="303"/>
      <c r="EB153" s="36" t="str">
        <f t="shared" si="133"/>
        <v/>
      </c>
      <c r="EC153" s="26"/>
      <c r="ED153" s="26"/>
      <c r="EE153" s="26"/>
      <c r="EF153" s="26"/>
      <c r="EG153" s="26"/>
      <c r="EH153" s="57">
        <f t="shared" si="134"/>
        <v>119</v>
      </c>
      <c r="EI153" s="303"/>
      <c r="EJ153" s="36" t="str">
        <f t="shared" si="135"/>
        <v/>
      </c>
      <c r="EK153" s="26"/>
      <c r="EL153" s="26"/>
      <c r="EM153" s="26"/>
      <c r="EN153" s="26"/>
      <c r="EO153" s="26"/>
      <c r="EP153" s="57">
        <f t="shared" si="136"/>
        <v>119</v>
      </c>
      <c r="EQ153" s="303"/>
      <c r="ER153" s="36" t="str">
        <f t="shared" si="137"/>
        <v/>
      </c>
      <c r="ES153" s="26"/>
      <c r="ET153" s="26"/>
      <c r="EU153" s="26"/>
      <c r="EV153" s="26"/>
      <c r="EW153" s="26"/>
      <c r="EX153" s="57">
        <f t="shared" si="138"/>
        <v>119</v>
      </c>
      <c r="EY153" s="303"/>
      <c r="EZ153" s="36" t="str">
        <f t="shared" si="139"/>
        <v/>
      </c>
      <c r="FA153" s="26"/>
      <c r="FB153" s="26"/>
      <c r="FC153" s="26"/>
      <c r="FD153" s="26"/>
      <c r="FE153" s="26"/>
    </row>
    <row r="154" spans="1:161" ht="14.5">
      <c r="A154" s="26"/>
      <c r="B154" s="57">
        <f t="shared" si="101"/>
        <v>120</v>
      </c>
      <c r="C154" s="462"/>
      <c r="D154" s="36" t="str">
        <f t="shared" si="100"/>
        <v/>
      </c>
      <c r="E154" s="26"/>
      <c r="F154" s="26"/>
      <c r="G154" s="26"/>
      <c r="H154" s="26"/>
      <c r="I154" s="26"/>
      <c r="J154" s="57">
        <f t="shared" si="102"/>
        <v>120</v>
      </c>
      <c r="K154" s="462"/>
      <c r="L154" s="36" t="str">
        <f t="shared" si="103"/>
        <v/>
      </c>
      <c r="M154" s="26"/>
      <c r="N154" s="26"/>
      <c r="O154" s="26"/>
      <c r="P154" s="26"/>
      <c r="Q154" s="26"/>
      <c r="R154" s="57">
        <f t="shared" si="104"/>
        <v>120</v>
      </c>
      <c r="S154" s="462"/>
      <c r="T154" s="36" t="str">
        <f t="shared" si="105"/>
        <v/>
      </c>
      <c r="U154" s="26"/>
      <c r="V154" s="26"/>
      <c r="W154" s="26"/>
      <c r="X154" s="26"/>
      <c r="Y154" s="26"/>
      <c r="Z154" s="57">
        <f t="shared" si="106"/>
        <v>120</v>
      </c>
      <c r="AA154" s="462"/>
      <c r="AB154" s="36" t="str">
        <f t="shared" si="107"/>
        <v/>
      </c>
      <c r="AC154" s="26"/>
      <c r="AD154" s="26"/>
      <c r="AE154" s="26"/>
      <c r="AF154" s="26"/>
      <c r="AG154" s="26"/>
      <c r="AH154" s="57">
        <f t="shared" si="108"/>
        <v>120</v>
      </c>
      <c r="AI154" s="462"/>
      <c r="AJ154" s="36" t="str">
        <f t="shared" si="109"/>
        <v/>
      </c>
      <c r="AK154" s="26"/>
      <c r="AL154" s="26"/>
      <c r="AM154" s="26"/>
      <c r="AN154" s="26"/>
      <c r="AO154" s="26"/>
      <c r="AP154" s="57">
        <f t="shared" si="110"/>
        <v>120</v>
      </c>
      <c r="AQ154" s="462"/>
      <c r="AR154" s="36" t="str">
        <f t="shared" si="111"/>
        <v/>
      </c>
      <c r="AS154" s="26"/>
      <c r="AT154" s="26"/>
      <c r="AU154" s="26"/>
      <c r="AV154" s="26"/>
      <c r="AW154" s="26"/>
      <c r="AX154" s="57">
        <f t="shared" si="112"/>
        <v>120</v>
      </c>
      <c r="AY154" s="462"/>
      <c r="AZ154" s="36" t="str">
        <f t="shared" si="113"/>
        <v/>
      </c>
      <c r="BA154" s="26"/>
      <c r="BB154" s="26"/>
      <c r="BC154" s="26"/>
      <c r="BD154" s="26"/>
      <c r="BE154" s="26"/>
      <c r="BF154" s="57">
        <f t="shared" si="114"/>
        <v>120</v>
      </c>
      <c r="BG154" s="462"/>
      <c r="BH154" s="36" t="str">
        <f t="shared" si="115"/>
        <v/>
      </c>
      <c r="BI154" s="26"/>
      <c r="BJ154" s="26"/>
      <c r="BK154" s="26"/>
      <c r="BL154" s="26"/>
      <c r="BM154" s="26"/>
      <c r="BN154" s="57">
        <f t="shared" si="116"/>
        <v>120</v>
      </c>
      <c r="BO154" s="303"/>
      <c r="BP154" s="36" t="str">
        <f t="shared" si="117"/>
        <v/>
      </c>
      <c r="BQ154" s="26"/>
      <c r="BR154" s="26"/>
      <c r="BS154" s="26"/>
      <c r="BT154" s="26"/>
      <c r="BU154" s="26"/>
      <c r="BV154" s="57">
        <f t="shared" si="118"/>
        <v>120</v>
      </c>
      <c r="BW154" s="303"/>
      <c r="BX154" s="36" t="str">
        <f t="shared" si="119"/>
        <v/>
      </c>
      <c r="BY154" s="26"/>
      <c r="BZ154" s="26"/>
      <c r="CA154" s="26"/>
      <c r="CB154" s="26"/>
      <c r="CC154" s="26"/>
      <c r="CD154" s="57">
        <f t="shared" si="120"/>
        <v>120</v>
      </c>
      <c r="CE154" s="303"/>
      <c r="CF154" s="36" t="str">
        <f t="shared" si="121"/>
        <v/>
      </c>
      <c r="CL154" s="57">
        <f t="shared" si="122"/>
        <v>120</v>
      </c>
      <c r="CM154" s="303"/>
      <c r="CN154" s="36" t="str">
        <f t="shared" si="123"/>
        <v/>
      </c>
      <c r="CT154" s="57">
        <f t="shared" si="124"/>
        <v>120</v>
      </c>
      <c r="CU154" s="303"/>
      <c r="CV154" s="36" t="str">
        <f t="shared" si="125"/>
        <v/>
      </c>
      <c r="DB154" s="57">
        <f t="shared" si="126"/>
        <v>120</v>
      </c>
      <c r="DC154" s="303"/>
      <c r="DD154" s="36" t="str">
        <f t="shared" si="127"/>
        <v/>
      </c>
      <c r="DJ154" s="57">
        <f t="shared" si="128"/>
        <v>120</v>
      </c>
      <c r="DK154" s="303"/>
      <c r="DL154" s="36" t="str">
        <f t="shared" si="129"/>
        <v/>
      </c>
      <c r="DR154" s="57">
        <f t="shared" si="130"/>
        <v>120</v>
      </c>
      <c r="DS154" s="303"/>
      <c r="DT154" s="36" t="str">
        <f t="shared" si="131"/>
        <v/>
      </c>
      <c r="DZ154" s="57">
        <f t="shared" si="132"/>
        <v>120</v>
      </c>
      <c r="EA154" s="303"/>
      <c r="EB154" s="36" t="str">
        <f t="shared" si="133"/>
        <v/>
      </c>
      <c r="EC154" s="26"/>
      <c r="ED154" s="26"/>
      <c r="EE154" s="26"/>
      <c r="EF154" s="26"/>
      <c r="EG154" s="26"/>
      <c r="EH154" s="57">
        <f t="shared" si="134"/>
        <v>120</v>
      </c>
      <c r="EI154" s="303"/>
      <c r="EJ154" s="36" t="str">
        <f t="shared" si="135"/>
        <v/>
      </c>
      <c r="EK154" s="26"/>
      <c r="EL154" s="26"/>
      <c r="EM154" s="26"/>
      <c r="EN154" s="26"/>
      <c r="EO154" s="26"/>
      <c r="EP154" s="57">
        <f t="shared" si="136"/>
        <v>120</v>
      </c>
      <c r="EQ154" s="303"/>
      <c r="ER154" s="36" t="str">
        <f t="shared" si="137"/>
        <v/>
      </c>
      <c r="ES154" s="26"/>
      <c r="ET154" s="26"/>
      <c r="EU154" s="26"/>
      <c r="EV154" s="26"/>
      <c r="EW154" s="26"/>
      <c r="EX154" s="57">
        <f t="shared" si="138"/>
        <v>120</v>
      </c>
      <c r="EY154" s="303"/>
      <c r="EZ154" s="36" t="str">
        <f t="shared" si="139"/>
        <v/>
      </c>
      <c r="FA154" s="26"/>
      <c r="FB154" s="26"/>
      <c r="FC154" s="26"/>
      <c r="FD154" s="26"/>
      <c r="FE154" s="26"/>
    </row>
    <row r="155" spans="1:161" ht="14.5">
      <c r="A155" s="26"/>
      <c r="B155" s="57">
        <f t="shared" si="101"/>
        <v>121</v>
      </c>
      <c r="C155" s="462"/>
      <c r="D155" s="36" t="str">
        <f t="shared" si="100"/>
        <v/>
      </c>
      <c r="E155" s="26"/>
      <c r="F155" s="26"/>
      <c r="G155" s="26"/>
      <c r="H155" s="26"/>
      <c r="I155" s="26"/>
      <c r="J155" s="57">
        <f t="shared" si="102"/>
        <v>121</v>
      </c>
      <c r="K155" s="462"/>
      <c r="L155" s="36" t="str">
        <f t="shared" si="103"/>
        <v/>
      </c>
      <c r="M155" s="26"/>
      <c r="N155" s="26"/>
      <c r="O155" s="26"/>
      <c r="P155" s="26"/>
      <c r="Q155" s="26"/>
      <c r="R155" s="57">
        <f t="shared" si="104"/>
        <v>121</v>
      </c>
      <c r="S155" s="462"/>
      <c r="T155" s="36" t="str">
        <f t="shared" si="105"/>
        <v/>
      </c>
      <c r="U155" s="26"/>
      <c r="V155" s="26"/>
      <c r="W155" s="26"/>
      <c r="X155" s="26"/>
      <c r="Y155" s="26"/>
      <c r="Z155" s="57">
        <f t="shared" si="106"/>
        <v>121</v>
      </c>
      <c r="AA155" s="462"/>
      <c r="AB155" s="36" t="str">
        <f t="shared" si="107"/>
        <v/>
      </c>
      <c r="AC155" s="26"/>
      <c r="AD155" s="26"/>
      <c r="AE155" s="26"/>
      <c r="AF155" s="26"/>
      <c r="AG155" s="26"/>
      <c r="AH155" s="57">
        <f t="shared" si="108"/>
        <v>121</v>
      </c>
      <c r="AI155" s="462"/>
      <c r="AJ155" s="36" t="str">
        <f t="shared" si="109"/>
        <v/>
      </c>
      <c r="AK155" s="26"/>
      <c r="AL155" s="26"/>
      <c r="AM155" s="26"/>
      <c r="AN155" s="26"/>
      <c r="AO155" s="26"/>
      <c r="AP155" s="57">
        <f t="shared" si="110"/>
        <v>121</v>
      </c>
      <c r="AQ155" s="462"/>
      <c r="AR155" s="36" t="str">
        <f t="shared" si="111"/>
        <v/>
      </c>
      <c r="AS155" s="26"/>
      <c r="AT155" s="26"/>
      <c r="AU155" s="26"/>
      <c r="AV155" s="26"/>
      <c r="AW155" s="26"/>
      <c r="AX155" s="57">
        <f t="shared" si="112"/>
        <v>121</v>
      </c>
      <c r="AY155" s="462"/>
      <c r="AZ155" s="36" t="str">
        <f t="shared" si="113"/>
        <v/>
      </c>
      <c r="BA155" s="26"/>
      <c r="BB155" s="26"/>
      <c r="BC155" s="26"/>
      <c r="BD155" s="26"/>
      <c r="BE155" s="26"/>
      <c r="BF155" s="57">
        <f t="shared" si="114"/>
        <v>121</v>
      </c>
      <c r="BG155" s="462"/>
      <c r="BH155" s="36" t="str">
        <f t="shared" si="115"/>
        <v/>
      </c>
      <c r="BI155" s="26"/>
      <c r="BJ155" s="26"/>
      <c r="BK155" s="26"/>
      <c r="BL155" s="26"/>
      <c r="BM155" s="26"/>
      <c r="BN155" s="57">
        <f t="shared" si="116"/>
        <v>121</v>
      </c>
      <c r="BO155" s="303"/>
      <c r="BP155" s="36" t="str">
        <f t="shared" si="117"/>
        <v/>
      </c>
      <c r="BQ155" s="26"/>
      <c r="BR155" s="26"/>
      <c r="BS155" s="26"/>
      <c r="BT155" s="26"/>
      <c r="BU155" s="26"/>
      <c r="BV155" s="57">
        <f t="shared" si="118"/>
        <v>121</v>
      </c>
      <c r="BW155" s="303"/>
      <c r="BX155" s="36" t="str">
        <f t="shared" si="119"/>
        <v/>
      </c>
      <c r="BY155" s="26"/>
      <c r="BZ155" s="26"/>
      <c r="CA155" s="26"/>
      <c r="CB155" s="26"/>
      <c r="CC155" s="26"/>
      <c r="CD155" s="57">
        <f t="shared" si="120"/>
        <v>121</v>
      </c>
      <c r="CE155" s="303"/>
      <c r="CF155" s="36" t="str">
        <f t="shared" si="121"/>
        <v/>
      </c>
      <c r="CL155" s="57">
        <f t="shared" si="122"/>
        <v>121</v>
      </c>
      <c r="CM155" s="303"/>
      <c r="CN155" s="36" t="str">
        <f t="shared" si="123"/>
        <v/>
      </c>
      <c r="CT155" s="57">
        <f t="shared" si="124"/>
        <v>121</v>
      </c>
      <c r="CU155" s="303"/>
      <c r="CV155" s="36" t="str">
        <f t="shared" si="125"/>
        <v/>
      </c>
      <c r="DB155" s="57">
        <f t="shared" si="126"/>
        <v>121</v>
      </c>
      <c r="DC155" s="303"/>
      <c r="DD155" s="36" t="str">
        <f t="shared" si="127"/>
        <v/>
      </c>
      <c r="DJ155" s="57">
        <f t="shared" si="128"/>
        <v>121</v>
      </c>
      <c r="DK155" s="303"/>
      <c r="DL155" s="36" t="str">
        <f t="shared" si="129"/>
        <v/>
      </c>
      <c r="DR155" s="57">
        <f t="shared" si="130"/>
        <v>121</v>
      </c>
      <c r="DS155" s="303"/>
      <c r="DT155" s="36" t="str">
        <f t="shared" si="131"/>
        <v/>
      </c>
      <c r="DZ155" s="57">
        <f t="shared" si="132"/>
        <v>121</v>
      </c>
      <c r="EA155" s="303"/>
      <c r="EB155" s="36" t="str">
        <f t="shared" si="133"/>
        <v/>
      </c>
      <c r="EC155" s="26"/>
      <c r="ED155" s="26"/>
      <c r="EE155" s="26"/>
      <c r="EF155" s="26"/>
      <c r="EG155" s="26"/>
      <c r="EH155" s="57">
        <f t="shared" si="134"/>
        <v>121</v>
      </c>
      <c r="EI155" s="303"/>
      <c r="EJ155" s="36" t="str">
        <f t="shared" si="135"/>
        <v/>
      </c>
      <c r="EK155" s="26"/>
      <c r="EL155" s="26"/>
      <c r="EM155" s="26"/>
      <c r="EN155" s="26"/>
      <c r="EO155" s="26"/>
      <c r="EP155" s="57">
        <f t="shared" si="136"/>
        <v>121</v>
      </c>
      <c r="EQ155" s="303"/>
      <c r="ER155" s="36" t="str">
        <f t="shared" si="137"/>
        <v/>
      </c>
      <c r="ES155" s="26"/>
      <c r="ET155" s="26"/>
      <c r="EU155" s="26"/>
      <c r="EV155" s="26"/>
      <c r="EW155" s="26"/>
      <c r="EX155" s="57">
        <f t="shared" si="138"/>
        <v>121</v>
      </c>
      <c r="EY155" s="303"/>
      <c r="EZ155" s="36" t="str">
        <f t="shared" si="139"/>
        <v/>
      </c>
      <c r="FA155" s="26"/>
      <c r="FB155" s="26"/>
      <c r="FC155" s="26"/>
      <c r="FD155" s="26"/>
      <c r="FE155" s="26"/>
    </row>
    <row r="156" spans="1:161" ht="14.5">
      <c r="A156" s="26"/>
      <c r="B156" s="57">
        <f t="shared" si="101"/>
        <v>122</v>
      </c>
      <c r="C156" s="462"/>
      <c r="D156" s="36" t="str">
        <f t="shared" si="100"/>
        <v/>
      </c>
      <c r="E156" s="26"/>
      <c r="F156" s="26"/>
      <c r="G156" s="26"/>
      <c r="H156" s="26"/>
      <c r="I156" s="26"/>
      <c r="J156" s="57">
        <f t="shared" si="102"/>
        <v>122</v>
      </c>
      <c r="K156" s="462"/>
      <c r="L156" s="36" t="str">
        <f t="shared" si="103"/>
        <v/>
      </c>
      <c r="M156" s="26"/>
      <c r="N156" s="26"/>
      <c r="O156" s="26"/>
      <c r="P156" s="26"/>
      <c r="Q156" s="26"/>
      <c r="R156" s="57">
        <f t="shared" si="104"/>
        <v>122</v>
      </c>
      <c r="S156" s="462"/>
      <c r="T156" s="36" t="str">
        <f t="shared" si="105"/>
        <v/>
      </c>
      <c r="U156" s="26"/>
      <c r="V156" s="26"/>
      <c r="W156" s="26"/>
      <c r="X156" s="26"/>
      <c r="Y156" s="26"/>
      <c r="Z156" s="57">
        <f t="shared" si="106"/>
        <v>122</v>
      </c>
      <c r="AA156" s="462"/>
      <c r="AB156" s="36" t="str">
        <f t="shared" si="107"/>
        <v/>
      </c>
      <c r="AC156" s="26"/>
      <c r="AD156" s="26"/>
      <c r="AE156" s="26"/>
      <c r="AF156" s="26"/>
      <c r="AG156" s="26"/>
      <c r="AH156" s="57">
        <f t="shared" si="108"/>
        <v>122</v>
      </c>
      <c r="AI156" s="462"/>
      <c r="AJ156" s="36" t="str">
        <f t="shared" si="109"/>
        <v/>
      </c>
      <c r="AK156" s="26"/>
      <c r="AL156" s="26"/>
      <c r="AM156" s="26"/>
      <c r="AN156" s="26"/>
      <c r="AO156" s="26"/>
      <c r="AP156" s="57">
        <f t="shared" si="110"/>
        <v>122</v>
      </c>
      <c r="AQ156" s="462"/>
      <c r="AR156" s="36" t="str">
        <f t="shared" si="111"/>
        <v/>
      </c>
      <c r="AS156" s="26"/>
      <c r="AT156" s="26"/>
      <c r="AU156" s="26"/>
      <c r="AV156" s="26"/>
      <c r="AW156" s="26"/>
      <c r="AX156" s="57">
        <f t="shared" si="112"/>
        <v>122</v>
      </c>
      <c r="AY156" s="462"/>
      <c r="AZ156" s="36" t="str">
        <f t="shared" si="113"/>
        <v/>
      </c>
      <c r="BA156" s="26"/>
      <c r="BB156" s="26"/>
      <c r="BC156" s="26"/>
      <c r="BD156" s="26"/>
      <c r="BE156" s="26"/>
      <c r="BF156" s="57">
        <f t="shared" si="114"/>
        <v>122</v>
      </c>
      <c r="BG156" s="462"/>
      <c r="BH156" s="36" t="str">
        <f t="shared" si="115"/>
        <v/>
      </c>
      <c r="BI156" s="26"/>
      <c r="BJ156" s="26"/>
      <c r="BK156" s="26"/>
      <c r="BL156" s="26"/>
      <c r="BM156" s="26"/>
      <c r="BN156" s="57">
        <f t="shared" si="116"/>
        <v>122</v>
      </c>
      <c r="BO156" s="303"/>
      <c r="BP156" s="36" t="str">
        <f t="shared" si="117"/>
        <v/>
      </c>
      <c r="BQ156" s="26"/>
      <c r="BR156" s="26"/>
      <c r="BS156" s="26"/>
      <c r="BT156" s="26"/>
      <c r="BU156" s="26"/>
      <c r="BV156" s="57">
        <f t="shared" si="118"/>
        <v>122</v>
      </c>
      <c r="BW156" s="303"/>
      <c r="BX156" s="36" t="str">
        <f t="shared" si="119"/>
        <v/>
      </c>
      <c r="BY156" s="26"/>
      <c r="BZ156" s="26"/>
      <c r="CA156" s="26"/>
      <c r="CB156" s="26"/>
      <c r="CC156" s="26"/>
      <c r="CD156" s="57">
        <f t="shared" si="120"/>
        <v>122</v>
      </c>
      <c r="CE156" s="303"/>
      <c r="CF156" s="36" t="str">
        <f t="shared" si="121"/>
        <v/>
      </c>
      <c r="CL156" s="57">
        <f t="shared" si="122"/>
        <v>122</v>
      </c>
      <c r="CM156" s="303"/>
      <c r="CN156" s="36" t="str">
        <f t="shared" si="123"/>
        <v/>
      </c>
      <c r="CT156" s="57">
        <f t="shared" si="124"/>
        <v>122</v>
      </c>
      <c r="CU156" s="303"/>
      <c r="CV156" s="36" t="str">
        <f t="shared" si="125"/>
        <v/>
      </c>
      <c r="DB156" s="57">
        <f t="shared" si="126"/>
        <v>122</v>
      </c>
      <c r="DC156" s="303"/>
      <c r="DD156" s="36" t="str">
        <f t="shared" si="127"/>
        <v/>
      </c>
      <c r="DJ156" s="57">
        <f t="shared" si="128"/>
        <v>122</v>
      </c>
      <c r="DK156" s="303"/>
      <c r="DL156" s="36" t="str">
        <f t="shared" si="129"/>
        <v/>
      </c>
      <c r="DR156" s="57">
        <f t="shared" si="130"/>
        <v>122</v>
      </c>
      <c r="DS156" s="303"/>
      <c r="DT156" s="36" t="str">
        <f t="shared" si="131"/>
        <v/>
      </c>
      <c r="DZ156" s="57">
        <f t="shared" si="132"/>
        <v>122</v>
      </c>
      <c r="EA156" s="303"/>
      <c r="EB156" s="36" t="str">
        <f t="shared" si="133"/>
        <v/>
      </c>
      <c r="EC156" s="26"/>
      <c r="ED156" s="26"/>
      <c r="EE156" s="26"/>
      <c r="EF156" s="26"/>
      <c r="EG156" s="26"/>
      <c r="EH156" s="57">
        <f t="shared" si="134"/>
        <v>122</v>
      </c>
      <c r="EI156" s="303"/>
      <c r="EJ156" s="36" t="str">
        <f t="shared" si="135"/>
        <v/>
      </c>
      <c r="EK156" s="26"/>
      <c r="EL156" s="26"/>
      <c r="EM156" s="26"/>
      <c r="EN156" s="26"/>
      <c r="EO156" s="26"/>
      <c r="EP156" s="57">
        <f t="shared" si="136"/>
        <v>122</v>
      </c>
      <c r="EQ156" s="303"/>
      <c r="ER156" s="36" t="str">
        <f t="shared" si="137"/>
        <v/>
      </c>
      <c r="ES156" s="26"/>
      <c r="ET156" s="26"/>
      <c r="EU156" s="26"/>
      <c r="EV156" s="26"/>
      <c r="EW156" s="26"/>
      <c r="EX156" s="57">
        <f t="shared" si="138"/>
        <v>122</v>
      </c>
      <c r="EY156" s="303"/>
      <c r="EZ156" s="36" t="str">
        <f t="shared" si="139"/>
        <v/>
      </c>
      <c r="FA156" s="26"/>
      <c r="FB156" s="26"/>
      <c r="FC156" s="26"/>
      <c r="FD156" s="26"/>
      <c r="FE156" s="26"/>
    </row>
    <row r="157" spans="1:161" ht="14.5">
      <c r="A157" s="26"/>
      <c r="B157" s="57">
        <f t="shared" si="101"/>
        <v>123</v>
      </c>
      <c r="C157" s="462"/>
      <c r="D157" s="36" t="str">
        <f t="shared" si="100"/>
        <v/>
      </c>
      <c r="E157" s="26"/>
      <c r="F157" s="26"/>
      <c r="G157" s="26"/>
      <c r="H157" s="26"/>
      <c r="I157" s="26"/>
      <c r="J157" s="57">
        <f t="shared" si="102"/>
        <v>123</v>
      </c>
      <c r="K157" s="462"/>
      <c r="L157" s="36" t="str">
        <f t="shared" si="103"/>
        <v/>
      </c>
      <c r="M157" s="26"/>
      <c r="N157" s="26"/>
      <c r="O157" s="26"/>
      <c r="P157" s="26"/>
      <c r="Q157" s="26"/>
      <c r="R157" s="57">
        <f t="shared" si="104"/>
        <v>123</v>
      </c>
      <c r="S157" s="462"/>
      <c r="T157" s="36" t="str">
        <f t="shared" si="105"/>
        <v/>
      </c>
      <c r="U157" s="26"/>
      <c r="V157" s="26"/>
      <c r="W157" s="26"/>
      <c r="X157" s="26"/>
      <c r="Y157" s="26"/>
      <c r="Z157" s="57">
        <f t="shared" si="106"/>
        <v>123</v>
      </c>
      <c r="AA157" s="462"/>
      <c r="AB157" s="36" t="str">
        <f t="shared" si="107"/>
        <v/>
      </c>
      <c r="AC157" s="26"/>
      <c r="AD157" s="26"/>
      <c r="AE157" s="26"/>
      <c r="AF157" s="26"/>
      <c r="AG157" s="26"/>
      <c r="AH157" s="57">
        <f t="shared" si="108"/>
        <v>123</v>
      </c>
      <c r="AI157" s="462"/>
      <c r="AJ157" s="36" t="str">
        <f t="shared" si="109"/>
        <v/>
      </c>
      <c r="AK157" s="26"/>
      <c r="AL157" s="26"/>
      <c r="AM157" s="26"/>
      <c r="AN157" s="26"/>
      <c r="AO157" s="26"/>
      <c r="AP157" s="57">
        <f t="shared" si="110"/>
        <v>123</v>
      </c>
      <c r="AQ157" s="462"/>
      <c r="AR157" s="36" t="str">
        <f t="shared" si="111"/>
        <v/>
      </c>
      <c r="AS157" s="26"/>
      <c r="AT157" s="26"/>
      <c r="AU157" s="26"/>
      <c r="AV157" s="26"/>
      <c r="AW157" s="26"/>
      <c r="AX157" s="57">
        <f t="shared" si="112"/>
        <v>123</v>
      </c>
      <c r="AY157" s="462"/>
      <c r="AZ157" s="36" t="str">
        <f t="shared" si="113"/>
        <v/>
      </c>
      <c r="BA157" s="26"/>
      <c r="BB157" s="26"/>
      <c r="BC157" s="26"/>
      <c r="BD157" s="26"/>
      <c r="BE157" s="26"/>
      <c r="BF157" s="57">
        <f t="shared" si="114"/>
        <v>123</v>
      </c>
      <c r="BG157" s="462"/>
      <c r="BH157" s="36" t="str">
        <f t="shared" si="115"/>
        <v/>
      </c>
      <c r="BI157" s="26"/>
      <c r="BJ157" s="26"/>
      <c r="BK157" s="26"/>
      <c r="BL157" s="26"/>
      <c r="BM157" s="26"/>
      <c r="BN157" s="57">
        <f t="shared" si="116"/>
        <v>123</v>
      </c>
      <c r="BO157" s="303"/>
      <c r="BP157" s="36" t="str">
        <f t="shared" si="117"/>
        <v/>
      </c>
      <c r="BQ157" s="26"/>
      <c r="BR157" s="26"/>
      <c r="BS157" s="26"/>
      <c r="BT157" s="26"/>
      <c r="BU157" s="26"/>
      <c r="BV157" s="57">
        <f t="shared" si="118"/>
        <v>123</v>
      </c>
      <c r="BW157" s="303"/>
      <c r="BX157" s="36" t="str">
        <f t="shared" si="119"/>
        <v/>
      </c>
      <c r="BY157" s="26"/>
      <c r="BZ157" s="26"/>
      <c r="CA157" s="26"/>
      <c r="CB157" s="26"/>
      <c r="CC157" s="26"/>
      <c r="CD157" s="57">
        <f t="shared" si="120"/>
        <v>123</v>
      </c>
      <c r="CE157" s="303"/>
      <c r="CF157" s="36" t="str">
        <f t="shared" si="121"/>
        <v/>
      </c>
      <c r="CL157" s="57">
        <f t="shared" si="122"/>
        <v>123</v>
      </c>
      <c r="CM157" s="303"/>
      <c r="CN157" s="36" t="str">
        <f t="shared" si="123"/>
        <v/>
      </c>
      <c r="CT157" s="57">
        <f t="shared" si="124"/>
        <v>123</v>
      </c>
      <c r="CU157" s="303"/>
      <c r="CV157" s="36" t="str">
        <f t="shared" si="125"/>
        <v/>
      </c>
      <c r="DB157" s="57">
        <f t="shared" si="126"/>
        <v>123</v>
      </c>
      <c r="DC157" s="303"/>
      <c r="DD157" s="36" t="str">
        <f t="shared" si="127"/>
        <v/>
      </c>
      <c r="DJ157" s="57">
        <f t="shared" si="128"/>
        <v>123</v>
      </c>
      <c r="DK157" s="303"/>
      <c r="DL157" s="36" t="str">
        <f t="shared" si="129"/>
        <v/>
      </c>
      <c r="DR157" s="57">
        <f t="shared" si="130"/>
        <v>123</v>
      </c>
      <c r="DS157" s="303"/>
      <c r="DT157" s="36" t="str">
        <f t="shared" si="131"/>
        <v/>
      </c>
      <c r="DZ157" s="57">
        <f t="shared" si="132"/>
        <v>123</v>
      </c>
      <c r="EA157" s="303"/>
      <c r="EB157" s="36" t="str">
        <f t="shared" si="133"/>
        <v/>
      </c>
      <c r="EC157" s="26"/>
      <c r="ED157" s="26"/>
      <c r="EE157" s="26"/>
      <c r="EF157" s="26"/>
      <c r="EG157" s="26"/>
      <c r="EH157" s="57">
        <f t="shared" si="134"/>
        <v>123</v>
      </c>
      <c r="EI157" s="303"/>
      <c r="EJ157" s="36" t="str">
        <f t="shared" si="135"/>
        <v/>
      </c>
      <c r="EK157" s="26"/>
      <c r="EL157" s="26"/>
      <c r="EM157" s="26"/>
      <c r="EN157" s="26"/>
      <c r="EO157" s="26"/>
      <c r="EP157" s="57">
        <f t="shared" si="136"/>
        <v>123</v>
      </c>
      <c r="EQ157" s="303"/>
      <c r="ER157" s="36" t="str">
        <f t="shared" si="137"/>
        <v/>
      </c>
      <c r="ES157" s="26"/>
      <c r="ET157" s="26"/>
      <c r="EU157" s="26"/>
      <c r="EV157" s="26"/>
      <c r="EW157" s="26"/>
      <c r="EX157" s="57">
        <f t="shared" si="138"/>
        <v>123</v>
      </c>
      <c r="EY157" s="303"/>
      <c r="EZ157" s="36" t="str">
        <f t="shared" si="139"/>
        <v/>
      </c>
      <c r="FA157" s="26"/>
      <c r="FB157" s="26"/>
      <c r="FC157" s="26"/>
      <c r="FD157" s="26"/>
      <c r="FE157" s="26"/>
    </row>
    <row r="158" spans="1:161" ht="14.5">
      <c r="A158" s="26"/>
      <c r="B158" s="57">
        <f t="shared" si="101"/>
        <v>124</v>
      </c>
      <c r="C158" s="462"/>
      <c r="D158" s="36" t="str">
        <f t="shared" si="100"/>
        <v/>
      </c>
      <c r="E158" s="26"/>
      <c r="F158" s="26"/>
      <c r="G158" s="26"/>
      <c r="H158" s="26"/>
      <c r="I158" s="26"/>
      <c r="J158" s="57">
        <f t="shared" si="102"/>
        <v>124</v>
      </c>
      <c r="K158" s="462"/>
      <c r="L158" s="36" t="str">
        <f t="shared" si="103"/>
        <v/>
      </c>
      <c r="M158" s="26"/>
      <c r="N158" s="26"/>
      <c r="O158" s="26"/>
      <c r="P158" s="26"/>
      <c r="Q158" s="26"/>
      <c r="R158" s="57">
        <f t="shared" si="104"/>
        <v>124</v>
      </c>
      <c r="S158" s="462"/>
      <c r="T158" s="36" t="str">
        <f t="shared" si="105"/>
        <v/>
      </c>
      <c r="U158" s="26"/>
      <c r="V158" s="26"/>
      <c r="W158" s="26"/>
      <c r="X158" s="26"/>
      <c r="Y158" s="26"/>
      <c r="Z158" s="57">
        <f t="shared" si="106"/>
        <v>124</v>
      </c>
      <c r="AA158" s="462"/>
      <c r="AB158" s="36" t="str">
        <f t="shared" si="107"/>
        <v/>
      </c>
      <c r="AC158" s="26"/>
      <c r="AD158" s="26"/>
      <c r="AE158" s="26"/>
      <c r="AF158" s="26"/>
      <c r="AG158" s="26"/>
      <c r="AH158" s="57">
        <f t="shared" si="108"/>
        <v>124</v>
      </c>
      <c r="AI158" s="462"/>
      <c r="AJ158" s="36" t="str">
        <f t="shared" si="109"/>
        <v/>
      </c>
      <c r="AK158" s="26"/>
      <c r="AL158" s="26"/>
      <c r="AM158" s="26"/>
      <c r="AN158" s="26"/>
      <c r="AO158" s="26"/>
      <c r="AP158" s="57">
        <f t="shared" si="110"/>
        <v>124</v>
      </c>
      <c r="AQ158" s="462"/>
      <c r="AR158" s="36" t="str">
        <f t="shared" si="111"/>
        <v/>
      </c>
      <c r="AS158" s="26"/>
      <c r="AT158" s="26"/>
      <c r="AU158" s="26"/>
      <c r="AV158" s="26"/>
      <c r="AW158" s="26"/>
      <c r="AX158" s="57">
        <f t="shared" si="112"/>
        <v>124</v>
      </c>
      <c r="AY158" s="462"/>
      <c r="AZ158" s="36" t="str">
        <f t="shared" si="113"/>
        <v/>
      </c>
      <c r="BA158" s="26"/>
      <c r="BB158" s="26"/>
      <c r="BC158" s="26"/>
      <c r="BD158" s="26"/>
      <c r="BE158" s="26"/>
      <c r="BF158" s="57">
        <f t="shared" si="114"/>
        <v>124</v>
      </c>
      <c r="BG158" s="462"/>
      <c r="BH158" s="36" t="str">
        <f t="shared" si="115"/>
        <v/>
      </c>
      <c r="BI158" s="26"/>
      <c r="BJ158" s="26"/>
      <c r="BK158" s="26"/>
      <c r="BL158" s="26"/>
      <c r="BM158" s="26"/>
      <c r="BN158" s="57">
        <f t="shared" si="116"/>
        <v>124</v>
      </c>
      <c r="BO158" s="303"/>
      <c r="BP158" s="36" t="str">
        <f t="shared" si="117"/>
        <v/>
      </c>
      <c r="BQ158" s="26"/>
      <c r="BR158" s="26"/>
      <c r="BS158" s="26"/>
      <c r="BT158" s="26"/>
      <c r="BU158" s="26"/>
      <c r="BV158" s="57">
        <f t="shared" si="118"/>
        <v>124</v>
      </c>
      <c r="BW158" s="303"/>
      <c r="BX158" s="36" t="str">
        <f t="shared" si="119"/>
        <v/>
      </c>
      <c r="BY158" s="26"/>
      <c r="BZ158" s="26"/>
      <c r="CA158" s="26"/>
      <c r="CB158" s="26"/>
      <c r="CC158" s="26"/>
      <c r="CD158" s="57">
        <f t="shared" si="120"/>
        <v>124</v>
      </c>
      <c r="CE158" s="303"/>
      <c r="CF158" s="36" t="str">
        <f t="shared" si="121"/>
        <v/>
      </c>
      <c r="CL158" s="57">
        <f t="shared" si="122"/>
        <v>124</v>
      </c>
      <c r="CM158" s="303"/>
      <c r="CN158" s="36" t="str">
        <f t="shared" si="123"/>
        <v/>
      </c>
      <c r="CT158" s="57">
        <f t="shared" si="124"/>
        <v>124</v>
      </c>
      <c r="CU158" s="303"/>
      <c r="CV158" s="36" t="str">
        <f t="shared" si="125"/>
        <v/>
      </c>
      <c r="DB158" s="57">
        <f t="shared" si="126"/>
        <v>124</v>
      </c>
      <c r="DC158" s="303"/>
      <c r="DD158" s="36" t="str">
        <f t="shared" si="127"/>
        <v/>
      </c>
      <c r="DJ158" s="57">
        <f t="shared" si="128"/>
        <v>124</v>
      </c>
      <c r="DK158" s="303"/>
      <c r="DL158" s="36" t="str">
        <f t="shared" si="129"/>
        <v/>
      </c>
      <c r="DR158" s="57">
        <f t="shared" si="130"/>
        <v>124</v>
      </c>
      <c r="DS158" s="303"/>
      <c r="DT158" s="36" t="str">
        <f t="shared" si="131"/>
        <v/>
      </c>
      <c r="DZ158" s="57">
        <f t="shared" si="132"/>
        <v>124</v>
      </c>
      <c r="EA158" s="303"/>
      <c r="EB158" s="36" t="str">
        <f t="shared" si="133"/>
        <v/>
      </c>
      <c r="EC158" s="26"/>
      <c r="ED158" s="26"/>
      <c r="EE158" s="26"/>
      <c r="EF158" s="26"/>
      <c r="EG158" s="26"/>
      <c r="EH158" s="57">
        <f t="shared" si="134"/>
        <v>124</v>
      </c>
      <c r="EI158" s="303"/>
      <c r="EJ158" s="36" t="str">
        <f t="shared" si="135"/>
        <v/>
      </c>
      <c r="EK158" s="26"/>
      <c r="EL158" s="26"/>
      <c r="EM158" s="26"/>
      <c r="EN158" s="26"/>
      <c r="EO158" s="26"/>
      <c r="EP158" s="57">
        <f t="shared" si="136"/>
        <v>124</v>
      </c>
      <c r="EQ158" s="303"/>
      <c r="ER158" s="36" t="str">
        <f t="shared" si="137"/>
        <v/>
      </c>
      <c r="ES158" s="26"/>
      <c r="ET158" s="26"/>
      <c r="EU158" s="26"/>
      <c r="EV158" s="26"/>
      <c r="EW158" s="26"/>
      <c r="EX158" s="57">
        <f t="shared" si="138"/>
        <v>124</v>
      </c>
      <c r="EY158" s="303"/>
      <c r="EZ158" s="36" t="str">
        <f t="shared" si="139"/>
        <v/>
      </c>
      <c r="FA158" s="26"/>
      <c r="FB158" s="26"/>
      <c r="FC158" s="26"/>
      <c r="FD158" s="26"/>
      <c r="FE158" s="26"/>
    </row>
    <row r="159" spans="1:161" ht="14.5">
      <c r="A159" s="26"/>
      <c r="B159" s="57">
        <f t="shared" si="101"/>
        <v>125</v>
      </c>
      <c r="C159" s="462"/>
      <c r="D159" s="36" t="str">
        <f t="shared" si="100"/>
        <v/>
      </c>
      <c r="E159" s="26"/>
      <c r="F159" s="26"/>
      <c r="G159" s="26"/>
      <c r="H159" s="26"/>
      <c r="I159" s="26"/>
      <c r="J159" s="57">
        <f t="shared" si="102"/>
        <v>125</v>
      </c>
      <c r="K159" s="462"/>
      <c r="L159" s="36" t="str">
        <f t="shared" si="103"/>
        <v/>
      </c>
      <c r="M159" s="26"/>
      <c r="N159" s="26"/>
      <c r="O159" s="26"/>
      <c r="P159" s="26"/>
      <c r="Q159" s="26"/>
      <c r="R159" s="57">
        <f t="shared" si="104"/>
        <v>125</v>
      </c>
      <c r="S159" s="462"/>
      <c r="T159" s="36" t="str">
        <f t="shared" si="105"/>
        <v/>
      </c>
      <c r="U159" s="26"/>
      <c r="V159" s="26"/>
      <c r="W159" s="26"/>
      <c r="X159" s="26"/>
      <c r="Y159" s="26"/>
      <c r="Z159" s="57">
        <f t="shared" si="106"/>
        <v>125</v>
      </c>
      <c r="AA159" s="462"/>
      <c r="AB159" s="36" t="str">
        <f t="shared" si="107"/>
        <v/>
      </c>
      <c r="AC159" s="26"/>
      <c r="AD159" s="26"/>
      <c r="AE159" s="26"/>
      <c r="AF159" s="26"/>
      <c r="AG159" s="26"/>
      <c r="AH159" s="57">
        <f t="shared" si="108"/>
        <v>125</v>
      </c>
      <c r="AI159" s="462"/>
      <c r="AJ159" s="36" t="str">
        <f t="shared" si="109"/>
        <v/>
      </c>
      <c r="AK159" s="26"/>
      <c r="AL159" s="26"/>
      <c r="AM159" s="26"/>
      <c r="AN159" s="26"/>
      <c r="AO159" s="26"/>
      <c r="AP159" s="57">
        <f t="shared" si="110"/>
        <v>125</v>
      </c>
      <c r="AQ159" s="462"/>
      <c r="AR159" s="36" t="str">
        <f t="shared" si="111"/>
        <v/>
      </c>
      <c r="AS159" s="26"/>
      <c r="AT159" s="26"/>
      <c r="AU159" s="26"/>
      <c r="AV159" s="26"/>
      <c r="AW159" s="26"/>
      <c r="AX159" s="57">
        <f t="shared" si="112"/>
        <v>125</v>
      </c>
      <c r="AY159" s="462"/>
      <c r="AZ159" s="36" t="str">
        <f t="shared" si="113"/>
        <v/>
      </c>
      <c r="BA159" s="26"/>
      <c r="BB159" s="26"/>
      <c r="BC159" s="26"/>
      <c r="BD159" s="26"/>
      <c r="BE159" s="26"/>
      <c r="BF159" s="57">
        <f t="shared" si="114"/>
        <v>125</v>
      </c>
      <c r="BG159" s="462"/>
      <c r="BH159" s="36" t="str">
        <f t="shared" si="115"/>
        <v/>
      </c>
      <c r="BI159" s="26"/>
      <c r="BJ159" s="26"/>
      <c r="BK159" s="26"/>
      <c r="BL159" s="26"/>
      <c r="BM159" s="26"/>
      <c r="BN159" s="57">
        <f t="shared" si="116"/>
        <v>125</v>
      </c>
      <c r="BO159" s="303"/>
      <c r="BP159" s="36" t="str">
        <f t="shared" si="117"/>
        <v/>
      </c>
      <c r="BQ159" s="26"/>
      <c r="BR159" s="26"/>
      <c r="BS159" s="26"/>
      <c r="BT159" s="26"/>
      <c r="BU159" s="26"/>
      <c r="BV159" s="57">
        <f t="shared" si="118"/>
        <v>125</v>
      </c>
      <c r="BW159" s="303"/>
      <c r="BX159" s="36" t="str">
        <f t="shared" si="119"/>
        <v/>
      </c>
      <c r="BY159" s="26"/>
      <c r="BZ159" s="26"/>
      <c r="CA159" s="26"/>
      <c r="CB159" s="26"/>
      <c r="CC159" s="26"/>
      <c r="CD159" s="57">
        <f t="shared" si="120"/>
        <v>125</v>
      </c>
      <c r="CE159" s="303"/>
      <c r="CF159" s="36" t="str">
        <f t="shared" si="121"/>
        <v/>
      </c>
      <c r="CL159" s="57">
        <f t="shared" si="122"/>
        <v>125</v>
      </c>
      <c r="CM159" s="303"/>
      <c r="CN159" s="36" t="str">
        <f t="shared" si="123"/>
        <v/>
      </c>
      <c r="CT159" s="57">
        <f t="shared" si="124"/>
        <v>125</v>
      </c>
      <c r="CU159" s="303"/>
      <c r="CV159" s="36" t="str">
        <f t="shared" si="125"/>
        <v/>
      </c>
      <c r="DB159" s="57">
        <f t="shared" si="126"/>
        <v>125</v>
      </c>
      <c r="DC159" s="303"/>
      <c r="DD159" s="36" t="str">
        <f t="shared" si="127"/>
        <v/>
      </c>
      <c r="DJ159" s="57">
        <f t="shared" si="128"/>
        <v>125</v>
      </c>
      <c r="DK159" s="303"/>
      <c r="DL159" s="36" t="str">
        <f t="shared" si="129"/>
        <v/>
      </c>
      <c r="DR159" s="57">
        <f t="shared" si="130"/>
        <v>125</v>
      </c>
      <c r="DS159" s="303"/>
      <c r="DT159" s="36" t="str">
        <f t="shared" si="131"/>
        <v/>
      </c>
      <c r="DZ159" s="57">
        <f t="shared" si="132"/>
        <v>125</v>
      </c>
      <c r="EA159" s="303"/>
      <c r="EB159" s="36" t="str">
        <f t="shared" si="133"/>
        <v/>
      </c>
      <c r="EC159" s="26"/>
      <c r="ED159" s="26"/>
      <c r="EE159" s="26"/>
      <c r="EF159" s="26"/>
      <c r="EG159" s="26"/>
      <c r="EH159" s="57">
        <f t="shared" si="134"/>
        <v>125</v>
      </c>
      <c r="EI159" s="303"/>
      <c r="EJ159" s="36" t="str">
        <f t="shared" si="135"/>
        <v/>
      </c>
      <c r="EK159" s="26"/>
      <c r="EL159" s="26"/>
      <c r="EM159" s="26"/>
      <c r="EN159" s="26"/>
      <c r="EO159" s="26"/>
      <c r="EP159" s="57">
        <f t="shared" si="136"/>
        <v>125</v>
      </c>
      <c r="EQ159" s="303"/>
      <c r="ER159" s="36" t="str">
        <f t="shared" si="137"/>
        <v/>
      </c>
      <c r="ES159" s="26"/>
      <c r="ET159" s="26"/>
      <c r="EU159" s="26"/>
      <c r="EV159" s="26"/>
      <c r="EW159" s="26"/>
      <c r="EX159" s="57">
        <f t="shared" si="138"/>
        <v>125</v>
      </c>
      <c r="EY159" s="303"/>
      <c r="EZ159" s="36" t="str">
        <f t="shared" si="139"/>
        <v/>
      </c>
      <c r="FA159" s="26"/>
      <c r="FB159" s="26"/>
      <c r="FC159" s="26"/>
      <c r="FD159" s="26"/>
      <c r="FE159" s="26"/>
    </row>
    <row r="160" spans="1:161" ht="14.5">
      <c r="A160" s="26"/>
      <c r="B160" s="57">
        <f t="shared" si="101"/>
        <v>126</v>
      </c>
      <c r="C160" s="462"/>
      <c r="D160" s="36" t="str">
        <f t="shared" si="100"/>
        <v/>
      </c>
      <c r="E160" s="26"/>
      <c r="F160" s="26"/>
      <c r="G160" s="26"/>
      <c r="H160" s="26"/>
      <c r="I160" s="26"/>
      <c r="J160" s="57">
        <f t="shared" si="102"/>
        <v>126</v>
      </c>
      <c r="K160" s="462"/>
      <c r="L160" s="36" t="str">
        <f t="shared" si="103"/>
        <v/>
      </c>
      <c r="M160" s="26"/>
      <c r="N160" s="26"/>
      <c r="O160" s="26"/>
      <c r="P160" s="26"/>
      <c r="Q160" s="26"/>
      <c r="R160" s="57">
        <f t="shared" si="104"/>
        <v>126</v>
      </c>
      <c r="S160" s="462"/>
      <c r="T160" s="36" t="str">
        <f t="shared" si="105"/>
        <v/>
      </c>
      <c r="U160" s="26"/>
      <c r="V160" s="26"/>
      <c r="W160" s="26"/>
      <c r="X160" s="26"/>
      <c r="Y160" s="26"/>
      <c r="Z160" s="57">
        <f t="shared" si="106"/>
        <v>126</v>
      </c>
      <c r="AA160" s="462"/>
      <c r="AB160" s="36" t="str">
        <f t="shared" si="107"/>
        <v/>
      </c>
      <c r="AC160" s="26"/>
      <c r="AD160" s="26"/>
      <c r="AE160" s="26"/>
      <c r="AF160" s="26"/>
      <c r="AG160" s="26"/>
      <c r="AH160" s="57">
        <f t="shared" si="108"/>
        <v>126</v>
      </c>
      <c r="AI160" s="462"/>
      <c r="AJ160" s="36" t="str">
        <f t="shared" si="109"/>
        <v/>
      </c>
      <c r="AK160" s="26"/>
      <c r="AL160" s="26"/>
      <c r="AM160" s="26"/>
      <c r="AN160" s="26"/>
      <c r="AO160" s="26"/>
      <c r="AP160" s="57">
        <f t="shared" si="110"/>
        <v>126</v>
      </c>
      <c r="AQ160" s="462"/>
      <c r="AR160" s="36" t="str">
        <f t="shared" si="111"/>
        <v/>
      </c>
      <c r="AS160" s="26"/>
      <c r="AT160" s="26"/>
      <c r="AU160" s="26"/>
      <c r="AV160" s="26"/>
      <c r="AW160" s="26"/>
      <c r="AX160" s="57">
        <f t="shared" si="112"/>
        <v>126</v>
      </c>
      <c r="AY160" s="462"/>
      <c r="AZ160" s="36" t="str">
        <f t="shared" si="113"/>
        <v/>
      </c>
      <c r="BA160" s="26"/>
      <c r="BB160" s="26"/>
      <c r="BC160" s="26"/>
      <c r="BD160" s="26"/>
      <c r="BE160" s="26"/>
      <c r="BF160" s="57">
        <f t="shared" si="114"/>
        <v>126</v>
      </c>
      <c r="BG160" s="462"/>
      <c r="BH160" s="36" t="str">
        <f t="shared" si="115"/>
        <v/>
      </c>
      <c r="BI160" s="26"/>
      <c r="BJ160" s="26"/>
      <c r="BK160" s="26"/>
      <c r="BL160" s="26"/>
      <c r="BM160" s="26"/>
      <c r="BN160" s="57">
        <f t="shared" si="116"/>
        <v>126</v>
      </c>
      <c r="BO160" s="303"/>
      <c r="BP160" s="36" t="str">
        <f t="shared" si="117"/>
        <v/>
      </c>
      <c r="BQ160" s="26"/>
      <c r="BR160" s="26"/>
      <c r="BS160" s="26"/>
      <c r="BT160" s="26"/>
      <c r="BU160" s="26"/>
      <c r="BV160" s="57">
        <f t="shared" si="118"/>
        <v>126</v>
      </c>
      <c r="BW160" s="303"/>
      <c r="BX160" s="36" t="str">
        <f t="shared" si="119"/>
        <v/>
      </c>
      <c r="BY160" s="26"/>
      <c r="BZ160" s="26"/>
      <c r="CA160" s="26"/>
      <c r="CB160" s="26"/>
      <c r="CC160" s="26"/>
      <c r="CD160" s="57">
        <f t="shared" si="120"/>
        <v>126</v>
      </c>
      <c r="CE160" s="303"/>
      <c r="CF160" s="36" t="str">
        <f t="shared" si="121"/>
        <v/>
      </c>
      <c r="CL160" s="57">
        <f t="shared" si="122"/>
        <v>126</v>
      </c>
      <c r="CM160" s="303"/>
      <c r="CN160" s="36" t="str">
        <f t="shared" si="123"/>
        <v/>
      </c>
      <c r="CT160" s="57">
        <f t="shared" si="124"/>
        <v>126</v>
      </c>
      <c r="CU160" s="303"/>
      <c r="CV160" s="36" t="str">
        <f t="shared" si="125"/>
        <v/>
      </c>
      <c r="DB160" s="57">
        <f t="shared" si="126"/>
        <v>126</v>
      </c>
      <c r="DC160" s="303"/>
      <c r="DD160" s="36" t="str">
        <f t="shared" si="127"/>
        <v/>
      </c>
      <c r="DJ160" s="57">
        <f t="shared" si="128"/>
        <v>126</v>
      </c>
      <c r="DK160" s="303"/>
      <c r="DL160" s="36" t="str">
        <f t="shared" si="129"/>
        <v/>
      </c>
      <c r="DR160" s="57">
        <f t="shared" si="130"/>
        <v>126</v>
      </c>
      <c r="DS160" s="303"/>
      <c r="DT160" s="36" t="str">
        <f t="shared" si="131"/>
        <v/>
      </c>
      <c r="DZ160" s="57">
        <f t="shared" si="132"/>
        <v>126</v>
      </c>
      <c r="EA160" s="303"/>
      <c r="EB160" s="36" t="str">
        <f t="shared" si="133"/>
        <v/>
      </c>
      <c r="EC160" s="26"/>
      <c r="ED160" s="26"/>
      <c r="EE160" s="26"/>
      <c r="EF160" s="26"/>
      <c r="EG160" s="26"/>
      <c r="EH160" s="57">
        <f t="shared" si="134"/>
        <v>126</v>
      </c>
      <c r="EI160" s="303"/>
      <c r="EJ160" s="36" t="str">
        <f t="shared" si="135"/>
        <v/>
      </c>
      <c r="EK160" s="26"/>
      <c r="EL160" s="26"/>
      <c r="EM160" s="26"/>
      <c r="EN160" s="26"/>
      <c r="EO160" s="26"/>
      <c r="EP160" s="57">
        <f t="shared" si="136"/>
        <v>126</v>
      </c>
      <c r="EQ160" s="303"/>
      <c r="ER160" s="36" t="str">
        <f t="shared" si="137"/>
        <v/>
      </c>
      <c r="ES160" s="26"/>
      <c r="ET160" s="26"/>
      <c r="EU160" s="26"/>
      <c r="EV160" s="26"/>
      <c r="EW160" s="26"/>
      <c r="EX160" s="57">
        <f t="shared" si="138"/>
        <v>126</v>
      </c>
      <c r="EY160" s="303"/>
      <c r="EZ160" s="36" t="str">
        <f t="shared" si="139"/>
        <v/>
      </c>
      <c r="FA160" s="26"/>
      <c r="FB160" s="26"/>
      <c r="FC160" s="26"/>
      <c r="FD160" s="26"/>
      <c r="FE160" s="26"/>
    </row>
    <row r="161" spans="1:161" ht="14.5">
      <c r="A161" s="26"/>
      <c r="B161" s="57">
        <f t="shared" si="101"/>
        <v>127</v>
      </c>
      <c r="C161" s="462"/>
      <c r="D161" s="36" t="str">
        <f t="shared" si="100"/>
        <v/>
      </c>
      <c r="E161" s="26"/>
      <c r="F161" s="26"/>
      <c r="G161" s="26"/>
      <c r="H161" s="26"/>
      <c r="I161" s="26"/>
      <c r="J161" s="57">
        <f t="shared" si="102"/>
        <v>127</v>
      </c>
      <c r="K161" s="462"/>
      <c r="L161" s="36" t="str">
        <f t="shared" si="103"/>
        <v/>
      </c>
      <c r="M161" s="26"/>
      <c r="N161" s="26"/>
      <c r="O161" s="26"/>
      <c r="P161" s="26"/>
      <c r="Q161" s="26"/>
      <c r="R161" s="57">
        <f t="shared" si="104"/>
        <v>127</v>
      </c>
      <c r="S161" s="462"/>
      <c r="T161" s="36" t="str">
        <f t="shared" si="105"/>
        <v/>
      </c>
      <c r="U161" s="26"/>
      <c r="V161" s="26"/>
      <c r="W161" s="26"/>
      <c r="X161" s="26"/>
      <c r="Y161" s="26"/>
      <c r="Z161" s="57">
        <f t="shared" si="106"/>
        <v>127</v>
      </c>
      <c r="AA161" s="462"/>
      <c r="AB161" s="36" t="str">
        <f t="shared" si="107"/>
        <v/>
      </c>
      <c r="AC161" s="26"/>
      <c r="AD161" s="26"/>
      <c r="AE161" s="26"/>
      <c r="AF161" s="26"/>
      <c r="AG161" s="26"/>
      <c r="AH161" s="57">
        <f t="shared" si="108"/>
        <v>127</v>
      </c>
      <c r="AI161" s="462"/>
      <c r="AJ161" s="36" t="str">
        <f t="shared" si="109"/>
        <v/>
      </c>
      <c r="AK161" s="26"/>
      <c r="AL161" s="26"/>
      <c r="AM161" s="26"/>
      <c r="AN161" s="26"/>
      <c r="AO161" s="26"/>
      <c r="AP161" s="57">
        <f t="shared" si="110"/>
        <v>127</v>
      </c>
      <c r="AQ161" s="462"/>
      <c r="AR161" s="36" t="str">
        <f t="shared" si="111"/>
        <v/>
      </c>
      <c r="AS161" s="26"/>
      <c r="AT161" s="26"/>
      <c r="AU161" s="26"/>
      <c r="AV161" s="26"/>
      <c r="AW161" s="26"/>
      <c r="AX161" s="57">
        <f t="shared" si="112"/>
        <v>127</v>
      </c>
      <c r="AY161" s="462"/>
      <c r="AZ161" s="36" t="str">
        <f t="shared" si="113"/>
        <v/>
      </c>
      <c r="BA161" s="26"/>
      <c r="BB161" s="26"/>
      <c r="BC161" s="26"/>
      <c r="BD161" s="26"/>
      <c r="BE161" s="26"/>
      <c r="BF161" s="57">
        <f t="shared" si="114"/>
        <v>127</v>
      </c>
      <c r="BG161" s="462"/>
      <c r="BH161" s="36" t="str">
        <f t="shared" si="115"/>
        <v/>
      </c>
      <c r="BI161" s="26"/>
      <c r="BJ161" s="26"/>
      <c r="BK161" s="26"/>
      <c r="BL161" s="26"/>
      <c r="BM161" s="26"/>
      <c r="BN161" s="57">
        <f t="shared" si="116"/>
        <v>127</v>
      </c>
      <c r="BO161" s="303"/>
      <c r="BP161" s="36" t="str">
        <f t="shared" si="117"/>
        <v/>
      </c>
      <c r="BQ161" s="26"/>
      <c r="BR161" s="26"/>
      <c r="BS161" s="26"/>
      <c r="BT161" s="26"/>
      <c r="BU161" s="26"/>
      <c r="BV161" s="57">
        <f t="shared" si="118"/>
        <v>127</v>
      </c>
      <c r="BW161" s="303"/>
      <c r="BX161" s="36" t="str">
        <f t="shared" si="119"/>
        <v/>
      </c>
      <c r="BY161" s="26"/>
      <c r="BZ161" s="26"/>
      <c r="CA161" s="26"/>
      <c r="CB161" s="26"/>
      <c r="CC161" s="26"/>
      <c r="CD161" s="57">
        <f t="shared" si="120"/>
        <v>127</v>
      </c>
      <c r="CE161" s="303"/>
      <c r="CF161" s="36" t="str">
        <f t="shared" si="121"/>
        <v/>
      </c>
      <c r="CL161" s="57">
        <f t="shared" si="122"/>
        <v>127</v>
      </c>
      <c r="CM161" s="303"/>
      <c r="CN161" s="36" t="str">
        <f t="shared" si="123"/>
        <v/>
      </c>
      <c r="CT161" s="57">
        <f t="shared" si="124"/>
        <v>127</v>
      </c>
      <c r="CU161" s="303"/>
      <c r="CV161" s="36" t="str">
        <f t="shared" si="125"/>
        <v/>
      </c>
      <c r="DB161" s="57">
        <f t="shared" si="126"/>
        <v>127</v>
      </c>
      <c r="DC161" s="303"/>
      <c r="DD161" s="36" t="str">
        <f t="shared" si="127"/>
        <v/>
      </c>
      <c r="DJ161" s="57">
        <f t="shared" si="128"/>
        <v>127</v>
      </c>
      <c r="DK161" s="303"/>
      <c r="DL161" s="36" t="str">
        <f t="shared" si="129"/>
        <v/>
      </c>
      <c r="DR161" s="57">
        <f t="shared" si="130"/>
        <v>127</v>
      </c>
      <c r="DS161" s="303"/>
      <c r="DT161" s="36" t="str">
        <f t="shared" si="131"/>
        <v/>
      </c>
      <c r="DZ161" s="57">
        <f t="shared" si="132"/>
        <v>127</v>
      </c>
      <c r="EA161" s="303"/>
      <c r="EB161" s="36" t="str">
        <f t="shared" si="133"/>
        <v/>
      </c>
      <c r="EC161" s="26"/>
      <c r="ED161" s="26"/>
      <c r="EE161" s="26"/>
      <c r="EF161" s="26"/>
      <c r="EG161" s="26"/>
      <c r="EH161" s="57">
        <f t="shared" si="134"/>
        <v>127</v>
      </c>
      <c r="EI161" s="303"/>
      <c r="EJ161" s="36" t="str">
        <f t="shared" si="135"/>
        <v/>
      </c>
      <c r="EK161" s="26"/>
      <c r="EL161" s="26"/>
      <c r="EM161" s="26"/>
      <c r="EN161" s="26"/>
      <c r="EO161" s="26"/>
      <c r="EP161" s="57">
        <f t="shared" si="136"/>
        <v>127</v>
      </c>
      <c r="EQ161" s="303"/>
      <c r="ER161" s="36" t="str">
        <f t="shared" si="137"/>
        <v/>
      </c>
      <c r="ES161" s="26"/>
      <c r="ET161" s="26"/>
      <c r="EU161" s="26"/>
      <c r="EV161" s="26"/>
      <c r="EW161" s="26"/>
      <c r="EX161" s="57">
        <f t="shared" si="138"/>
        <v>127</v>
      </c>
      <c r="EY161" s="303"/>
      <c r="EZ161" s="36" t="str">
        <f t="shared" si="139"/>
        <v/>
      </c>
      <c r="FA161" s="26"/>
      <c r="FB161" s="26"/>
      <c r="FC161" s="26"/>
      <c r="FD161" s="26"/>
      <c r="FE161" s="26"/>
    </row>
    <row r="162" spans="1:161" ht="14.5">
      <c r="A162" s="26"/>
      <c r="B162" s="57">
        <f t="shared" si="101"/>
        <v>128</v>
      </c>
      <c r="C162" s="462"/>
      <c r="D162" s="36" t="str">
        <f t="shared" si="100"/>
        <v/>
      </c>
      <c r="E162" s="26"/>
      <c r="F162" s="26"/>
      <c r="G162" s="26"/>
      <c r="H162" s="26"/>
      <c r="I162" s="26"/>
      <c r="J162" s="57">
        <f t="shared" si="102"/>
        <v>128</v>
      </c>
      <c r="K162" s="462"/>
      <c r="L162" s="36" t="str">
        <f t="shared" si="103"/>
        <v/>
      </c>
      <c r="M162" s="26"/>
      <c r="N162" s="26"/>
      <c r="O162" s="26"/>
      <c r="P162" s="26"/>
      <c r="Q162" s="26"/>
      <c r="R162" s="57">
        <f t="shared" si="104"/>
        <v>128</v>
      </c>
      <c r="S162" s="462"/>
      <c r="T162" s="36" t="str">
        <f t="shared" si="105"/>
        <v/>
      </c>
      <c r="U162" s="26"/>
      <c r="V162" s="26"/>
      <c r="W162" s="26"/>
      <c r="X162" s="26"/>
      <c r="Y162" s="26"/>
      <c r="Z162" s="57">
        <f t="shared" si="106"/>
        <v>128</v>
      </c>
      <c r="AA162" s="462"/>
      <c r="AB162" s="36" t="str">
        <f t="shared" si="107"/>
        <v/>
      </c>
      <c r="AC162" s="26"/>
      <c r="AD162" s="26"/>
      <c r="AE162" s="26"/>
      <c r="AF162" s="26"/>
      <c r="AG162" s="26"/>
      <c r="AH162" s="57">
        <f t="shared" si="108"/>
        <v>128</v>
      </c>
      <c r="AI162" s="462"/>
      <c r="AJ162" s="36" t="str">
        <f t="shared" si="109"/>
        <v/>
      </c>
      <c r="AK162" s="26"/>
      <c r="AL162" s="26"/>
      <c r="AM162" s="26"/>
      <c r="AN162" s="26"/>
      <c r="AO162" s="26"/>
      <c r="AP162" s="57">
        <f t="shared" si="110"/>
        <v>128</v>
      </c>
      <c r="AQ162" s="462"/>
      <c r="AR162" s="36" t="str">
        <f t="shared" si="111"/>
        <v/>
      </c>
      <c r="AS162" s="26"/>
      <c r="AT162" s="26"/>
      <c r="AU162" s="26"/>
      <c r="AV162" s="26"/>
      <c r="AW162" s="26"/>
      <c r="AX162" s="57">
        <f t="shared" si="112"/>
        <v>128</v>
      </c>
      <c r="AY162" s="462"/>
      <c r="AZ162" s="36" t="str">
        <f t="shared" si="113"/>
        <v/>
      </c>
      <c r="BA162" s="26"/>
      <c r="BB162" s="26"/>
      <c r="BC162" s="26"/>
      <c r="BD162" s="26"/>
      <c r="BE162" s="26"/>
      <c r="BF162" s="57">
        <f t="shared" si="114"/>
        <v>128</v>
      </c>
      <c r="BG162" s="462"/>
      <c r="BH162" s="36" t="str">
        <f t="shared" si="115"/>
        <v/>
      </c>
      <c r="BI162" s="26"/>
      <c r="BJ162" s="26"/>
      <c r="BK162" s="26"/>
      <c r="BL162" s="26"/>
      <c r="BM162" s="26"/>
      <c r="BN162" s="57">
        <f t="shared" si="116"/>
        <v>128</v>
      </c>
      <c r="BO162" s="303"/>
      <c r="BP162" s="36" t="str">
        <f t="shared" si="117"/>
        <v/>
      </c>
      <c r="BQ162" s="26"/>
      <c r="BR162" s="26"/>
      <c r="BS162" s="26"/>
      <c r="BT162" s="26"/>
      <c r="BU162" s="26"/>
      <c r="BV162" s="57">
        <f t="shared" si="118"/>
        <v>128</v>
      </c>
      <c r="BW162" s="303"/>
      <c r="BX162" s="36" t="str">
        <f t="shared" si="119"/>
        <v/>
      </c>
      <c r="BY162" s="26"/>
      <c r="BZ162" s="26"/>
      <c r="CA162" s="26"/>
      <c r="CB162" s="26"/>
      <c r="CC162" s="26"/>
      <c r="CD162" s="57">
        <f t="shared" si="120"/>
        <v>128</v>
      </c>
      <c r="CE162" s="303"/>
      <c r="CF162" s="36" t="str">
        <f t="shared" si="121"/>
        <v/>
      </c>
      <c r="CL162" s="57">
        <f t="shared" si="122"/>
        <v>128</v>
      </c>
      <c r="CM162" s="303"/>
      <c r="CN162" s="36" t="str">
        <f t="shared" si="123"/>
        <v/>
      </c>
      <c r="CT162" s="57">
        <f t="shared" si="124"/>
        <v>128</v>
      </c>
      <c r="CU162" s="303"/>
      <c r="CV162" s="36" t="str">
        <f t="shared" si="125"/>
        <v/>
      </c>
      <c r="DB162" s="57">
        <f t="shared" si="126"/>
        <v>128</v>
      </c>
      <c r="DC162" s="303"/>
      <c r="DD162" s="36" t="str">
        <f t="shared" si="127"/>
        <v/>
      </c>
      <c r="DJ162" s="57">
        <f t="shared" si="128"/>
        <v>128</v>
      </c>
      <c r="DK162" s="303"/>
      <c r="DL162" s="36" t="str">
        <f t="shared" si="129"/>
        <v/>
      </c>
      <c r="DR162" s="57">
        <f t="shared" si="130"/>
        <v>128</v>
      </c>
      <c r="DS162" s="303"/>
      <c r="DT162" s="36" t="str">
        <f t="shared" si="131"/>
        <v/>
      </c>
      <c r="DZ162" s="57">
        <f t="shared" si="132"/>
        <v>128</v>
      </c>
      <c r="EA162" s="303"/>
      <c r="EB162" s="36" t="str">
        <f t="shared" si="133"/>
        <v/>
      </c>
      <c r="EC162" s="26"/>
      <c r="ED162" s="26"/>
      <c r="EE162" s="26"/>
      <c r="EF162" s="26"/>
      <c r="EG162" s="26"/>
      <c r="EH162" s="57">
        <f t="shared" si="134"/>
        <v>128</v>
      </c>
      <c r="EI162" s="303"/>
      <c r="EJ162" s="36" t="str">
        <f t="shared" si="135"/>
        <v/>
      </c>
      <c r="EK162" s="26"/>
      <c r="EL162" s="26"/>
      <c r="EM162" s="26"/>
      <c r="EN162" s="26"/>
      <c r="EO162" s="26"/>
      <c r="EP162" s="57">
        <f t="shared" si="136"/>
        <v>128</v>
      </c>
      <c r="EQ162" s="303"/>
      <c r="ER162" s="36" t="str">
        <f t="shared" si="137"/>
        <v/>
      </c>
      <c r="ES162" s="26"/>
      <c r="ET162" s="26"/>
      <c r="EU162" s="26"/>
      <c r="EV162" s="26"/>
      <c r="EW162" s="26"/>
      <c r="EX162" s="57">
        <f t="shared" si="138"/>
        <v>128</v>
      </c>
      <c r="EY162" s="303"/>
      <c r="EZ162" s="36" t="str">
        <f t="shared" si="139"/>
        <v/>
      </c>
      <c r="FA162" s="26"/>
      <c r="FB162" s="26"/>
      <c r="FC162" s="26"/>
      <c r="FD162" s="26"/>
      <c r="FE162" s="26"/>
    </row>
    <row r="163" spans="1:161" ht="14.5">
      <c r="A163" s="26"/>
      <c r="B163" s="57">
        <f t="shared" si="101"/>
        <v>129</v>
      </c>
      <c r="C163" s="462"/>
      <c r="D163" s="36" t="str">
        <f t="shared" ref="D163:D226" si="140">IF(C163=0,"",IF(C163="","",IF(C163&gt;$G$12,"High",IF(C163&lt;$G$13,"Low",""))))</f>
        <v/>
      </c>
      <c r="E163" s="26"/>
      <c r="F163" s="26"/>
      <c r="G163" s="26"/>
      <c r="H163" s="26"/>
      <c r="I163" s="26"/>
      <c r="J163" s="57">
        <f t="shared" si="102"/>
        <v>129</v>
      </c>
      <c r="K163" s="462"/>
      <c r="L163" s="36" t="str">
        <f t="shared" si="103"/>
        <v/>
      </c>
      <c r="M163" s="26"/>
      <c r="N163" s="26"/>
      <c r="O163" s="26"/>
      <c r="P163" s="26"/>
      <c r="Q163" s="26"/>
      <c r="R163" s="57">
        <f t="shared" si="104"/>
        <v>129</v>
      </c>
      <c r="S163" s="462"/>
      <c r="T163" s="36" t="str">
        <f t="shared" si="105"/>
        <v/>
      </c>
      <c r="U163" s="26"/>
      <c r="V163" s="26"/>
      <c r="W163" s="26"/>
      <c r="X163" s="26"/>
      <c r="Y163" s="26"/>
      <c r="Z163" s="57">
        <f t="shared" si="106"/>
        <v>129</v>
      </c>
      <c r="AA163" s="462"/>
      <c r="AB163" s="36" t="str">
        <f t="shared" si="107"/>
        <v/>
      </c>
      <c r="AC163" s="26"/>
      <c r="AD163" s="26"/>
      <c r="AE163" s="26"/>
      <c r="AF163" s="26"/>
      <c r="AG163" s="26"/>
      <c r="AH163" s="57">
        <f t="shared" si="108"/>
        <v>129</v>
      </c>
      <c r="AI163" s="462"/>
      <c r="AJ163" s="36" t="str">
        <f t="shared" si="109"/>
        <v/>
      </c>
      <c r="AK163" s="26"/>
      <c r="AL163" s="26"/>
      <c r="AM163" s="26"/>
      <c r="AN163" s="26"/>
      <c r="AO163" s="26"/>
      <c r="AP163" s="57">
        <f t="shared" si="110"/>
        <v>129</v>
      </c>
      <c r="AQ163" s="462"/>
      <c r="AR163" s="36" t="str">
        <f t="shared" si="111"/>
        <v/>
      </c>
      <c r="AS163" s="26"/>
      <c r="AT163" s="26"/>
      <c r="AU163" s="26"/>
      <c r="AV163" s="26"/>
      <c r="AW163" s="26"/>
      <c r="AX163" s="57">
        <f t="shared" si="112"/>
        <v>129</v>
      </c>
      <c r="AY163" s="462"/>
      <c r="AZ163" s="36" t="str">
        <f t="shared" si="113"/>
        <v/>
      </c>
      <c r="BA163" s="26"/>
      <c r="BB163" s="26"/>
      <c r="BC163" s="26"/>
      <c r="BD163" s="26"/>
      <c r="BE163" s="26"/>
      <c r="BF163" s="57">
        <f t="shared" si="114"/>
        <v>129</v>
      </c>
      <c r="BG163" s="462"/>
      <c r="BH163" s="36" t="str">
        <f t="shared" si="115"/>
        <v/>
      </c>
      <c r="BI163" s="26"/>
      <c r="BJ163" s="26"/>
      <c r="BK163" s="26"/>
      <c r="BL163" s="26"/>
      <c r="BM163" s="26"/>
      <c r="BN163" s="57">
        <f t="shared" si="116"/>
        <v>129</v>
      </c>
      <c r="BO163" s="303"/>
      <c r="BP163" s="36" t="str">
        <f t="shared" si="117"/>
        <v/>
      </c>
      <c r="BQ163" s="26"/>
      <c r="BR163" s="26"/>
      <c r="BS163" s="26"/>
      <c r="BT163" s="26"/>
      <c r="BU163" s="26"/>
      <c r="BV163" s="57">
        <f t="shared" si="118"/>
        <v>129</v>
      </c>
      <c r="BW163" s="303"/>
      <c r="BX163" s="36" t="str">
        <f t="shared" si="119"/>
        <v/>
      </c>
      <c r="BY163" s="26"/>
      <c r="BZ163" s="26"/>
      <c r="CA163" s="26"/>
      <c r="CB163" s="26"/>
      <c r="CC163" s="26"/>
      <c r="CD163" s="57">
        <f t="shared" si="120"/>
        <v>129</v>
      </c>
      <c r="CE163" s="303"/>
      <c r="CF163" s="36" t="str">
        <f t="shared" si="121"/>
        <v/>
      </c>
      <c r="CL163" s="57">
        <f t="shared" si="122"/>
        <v>129</v>
      </c>
      <c r="CM163" s="303"/>
      <c r="CN163" s="36" t="str">
        <f t="shared" si="123"/>
        <v/>
      </c>
      <c r="CT163" s="57">
        <f t="shared" si="124"/>
        <v>129</v>
      </c>
      <c r="CU163" s="303"/>
      <c r="CV163" s="36" t="str">
        <f t="shared" si="125"/>
        <v/>
      </c>
      <c r="DB163" s="57">
        <f t="shared" si="126"/>
        <v>129</v>
      </c>
      <c r="DC163" s="303"/>
      <c r="DD163" s="36" t="str">
        <f t="shared" si="127"/>
        <v/>
      </c>
      <c r="DJ163" s="57">
        <f t="shared" si="128"/>
        <v>129</v>
      </c>
      <c r="DK163" s="303"/>
      <c r="DL163" s="36" t="str">
        <f t="shared" si="129"/>
        <v/>
      </c>
      <c r="DR163" s="57">
        <f t="shared" si="130"/>
        <v>129</v>
      </c>
      <c r="DS163" s="303"/>
      <c r="DT163" s="36" t="str">
        <f t="shared" si="131"/>
        <v/>
      </c>
      <c r="DZ163" s="57">
        <f t="shared" si="132"/>
        <v>129</v>
      </c>
      <c r="EA163" s="303"/>
      <c r="EB163" s="36" t="str">
        <f t="shared" si="133"/>
        <v/>
      </c>
      <c r="EC163" s="26"/>
      <c r="ED163" s="26"/>
      <c r="EE163" s="26"/>
      <c r="EF163" s="26"/>
      <c r="EG163" s="26"/>
      <c r="EH163" s="57">
        <f t="shared" si="134"/>
        <v>129</v>
      </c>
      <c r="EI163" s="303"/>
      <c r="EJ163" s="36" t="str">
        <f t="shared" si="135"/>
        <v/>
      </c>
      <c r="EK163" s="26"/>
      <c r="EL163" s="26"/>
      <c r="EM163" s="26"/>
      <c r="EN163" s="26"/>
      <c r="EO163" s="26"/>
      <c r="EP163" s="57">
        <f t="shared" si="136"/>
        <v>129</v>
      </c>
      <c r="EQ163" s="303"/>
      <c r="ER163" s="36" t="str">
        <f t="shared" si="137"/>
        <v/>
      </c>
      <c r="ES163" s="26"/>
      <c r="ET163" s="26"/>
      <c r="EU163" s="26"/>
      <c r="EV163" s="26"/>
      <c r="EW163" s="26"/>
      <c r="EX163" s="57">
        <f t="shared" si="138"/>
        <v>129</v>
      </c>
      <c r="EY163" s="303"/>
      <c r="EZ163" s="36" t="str">
        <f t="shared" si="139"/>
        <v/>
      </c>
      <c r="FA163" s="26"/>
      <c r="FB163" s="26"/>
      <c r="FC163" s="26"/>
      <c r="FD163" s="26"/>
      <c r="FE163" s="26"/>
    </row>
    <row r="164" spans="1:161" ht="14.5">
      <c r="A164" s="26"/>
      <c r="B164" s="57">
        <f t="shared" ref="B164:B227" si="141">1+B163</f>
        <v>130</v>
      </c>
      <c r="C164" s="462"/>
      <c r="D164" s="36" t="str">
        <f t="shared" si="140"/>
        <v/>
      </c>
      <c r="E164" s="26"/>
      <c r="F164" s="26"/>
      <c r="G164" s="26"/>
      <c r="H164" s="26"/>
      <c r="I164" s="26"/>
      <c r="J164" s="57">
        <f t="shared" ref="J164:J227" si="142">1+J163</f>
        <v>130</v>
      </c>
      <c r="K164" s="462"/>
      <c r="L164" s="36" t="str">
        <f t="shared" ref="L164:L227" si="143">IF(K164=0,"",IF(K164="","",IF(K164&gt;$O$12,"High",IF(K164&lt;$O$13,"Low",""))))</f>
        <v/>
      </c>
      <c r="M164" s="26"/>
      <c r="N164" s="26"/>
      <c r="O164" s="26"/>
      <c r="P164" s="26"/>
      <c r="Q164" s="26"/>
      <c r="R164" s="57">
        <f t="shared" ref="R164:R227" si="144">1+R163</f>
        <v>130</v>
      </c>
      <c r="S164" s="462"/>
      <c r="T164" s="36" t="str">
        <f t="shared" ref="T164:T227" si="145">IF(S164=0,"",IF(S164="","",IF(S164&gt;$W$12,"High",IF(S164&lt;$W$13,"Low",""))))</f>
        <v/>
      </c>
      <c r="U164" s="26"/>
      <c r="V164" s="26"/>
      <c r="W164" s="26"/>
      <c r="X164" s="26"/>
      <c r="Y164" s="26"/>
      <c r="Z164" s="57">
        <f t="shared" ref="Z164:Z227" si="146">1+Z163</f>
        <v>130</v>
      </c>
      <c r="AA164" s="462"/>
      <c r="AB164" s="36" t="str">
        <f t="shared" ref="AB164:AB227" si="147">IF(AA164=0,"",IF(AA164="","",IF(AA164&gt;$AE$12,"High",IF(AA164&lt;$AE$13,"Low",""))))</f>
        <v/>
      </c>
      <c r="AC164" s="26"/>
      <c r="AD164" s="26"/>
      <c r="AE164" s="26"/>
      <c r="AF164" s="26"/>
      <c r="AG164" s="26"/>
      <c r="AH164" s="57">
        <f t="shared" ref="AH164:AH227" si="148">1+AH163</f>
        <v>130</v>
      </c>
      <c r="AI164" s="462"/>
      <c r="AJ164" s="36" t="str">
        <f t="shared" ref="AJ164:AJ227" si="149">IF(AI164=0,"",IF(AI164="","",IF(AI164&gt;$AM$12,"High",IF(AI164&lt;$SM$13,"Low",""))))</f>
        <v/>
      </c>
      <c r="AK164" s="26"/>
      <c r="AL164" s="26"/>
      <c r="AM164" s="26"/>
      <c r="AN164" s="26"/>
      <c r="AO164" s="26"/>
      <c r="AP164" s="57">
        <f t="shared" ref="AP164:AP227" si="150">1+AP163</f>
        <v>130</v>
      </c>
      <c r="AQ164" s="462"/>
      <c r="AR164" s="36" t="str">
        <f t="shared" ref="AR164:AR227" si="151">IF(AQ164=0,"",IF(AQ164="","",IF(AQ164&gt;$AU$12,"High",IF(AQ164&lt;$AU$13,"Low",""))))</f>
        <v/>
      </c>
      <c r="AS164" s="26"/>
      <c r="AT164" s="26"/>
      <c r="AU164" s="26"/>
      <c r="AV164" s="26"/>
      <c r="AW164" s="26"/>
      <c r="AX164" s="57">
        <f t="shared" ref="AX164:AX227" si="152">1+AX163</f>
        <v>130</v>
      </c>
      <c r="AY164" s="462"/>
      <c r="AZ164" s="36" t="str">
        <f t="shared" ref="AZ164:AZ227" si="153">IF(AY164=0,"",IF(AY164="","",IF(AY164&gt;$BC$12,"High",IF(AY164&lt;$BC$13,"Low",""))))</f>
        <v/>
      </c>
      <c r="BA164" s="26"/>
      <c r="BB164" s="26"/>
      <c r="BC164" s="26"/>
      <c r="BD164" s="26"/>
      <c r="BE164" s="26"/>
      <c r="BF164" s="57">
        <f t="shared" ref="BF164:BF227" si="154">1+BF163</f>
        <v>130</v>
      </c>
      <c r="BG164" s="462"/>
      <c r="BH164" s="36" t="str">
        <f t="shared" ref="BH164:BH227" si="155">IF(BG164=0,"",IF(BG164="","",IF(BG164&gt;$BK$12,"High",IF(BG164&lt;$BK$13,"Low",""))))</f>
        <v/>
      </c>
      <c r="BI164" s="26"/>
      <c r="BJ164" s="26"/>
      <c r="BK164" s="26"/>
      <c r="BL164" s="26"/>
      <c r="BM164" s="26"/>
      <c r="BN164" s="57">
        <f t="shared" ref="BN164:BN227" si="156">1+BN163</f>
        <v>130</v>
      </c>
      <c r="BO164" s="303"/>
      <c r="BP164" s="36" t="str">
        <f t="shared" ref="BP164:BP227" si="157">IF(BO164=0,"",IF(BO164="","",IF(BO164&gt;$BS$12,"High",IF(BO164&lt;$BS$13,"Low",""))))</f>
        <v/>
      </c>
      <c r="BQ164" s="26"/>
      <c r="BR164" s="26"/>
      <c r="BS164" s="26"/>
      <c r="BT164" s="26"/>
      <c r="BU164" s="26"/>
      <c r="BV164" s="57">
        <f t="shared" ref="BV164:BV227" si="158">1+BV163</f>
        <v>130</v>
      </c>
      <c r="BW164" s="303"/>
      <c r="BX164" s="36" t="str">
        <f t="shared" ref="BX164:BX227" si="159">IF(BW164=0,"",IF(BW164="","",IF(BW164&gt;$CA$12,"High",IF(BW164&lt;$CA$13,"Low",""))))</f>
        <v/>
      </c>
      <c r="BY164" s="26"/>
      <c r="BZ164" s="26"/>
      <c r="CA164" s="26"/>
      <c r="CB164" s="26"/>
      <c r="CC164" s="26"/>
      <c r="CD164" s="57">
        <f t="shared" ref="CD164:CD227" si="160">1+CD163</f>
        <v>130</v>
      </c>
      <c r="CE164" s="303"/>
      <c r="CF164" s="36" t="str">
        <f t="shared" ref="CF164:CF227" si="161">IF(CE164=0,"",IF(CE164="","",IF(CE164&gt;$CI$12,"High",IF(CE164&lt;$CI$13,"Low",""))))</f>
        <v/>
      </c>
      <c r="CL164" s="57">
        <f t="shared" ref="CL164:CL227" si="162">1+CL163</f>
        <v>130</v>
      </c>
      <c r="CM164" s="303"/>
      <c r="CN164" s="36" t="str">
        <f t="shared" ref="CN164:CN227" si="163">IF(CM164=0,"",IF(CM164="","",IF(CM164&gt;$CQ$12,"High",IF(CM164&lt;$CQ$13,"Low",""))))</f>
        <v/>
      </c>
      <c r="CT164" s="57">
        <f t="shared" ref="CT164:CT227" si="164">1+CT163</f>
        <v>130</v>
      </c>
      <c r="CU164" s="303"/>
      <c r="CV164" s="36" t="str">
        <f t="shared" ref="CV164:CV227" si="165">IF(CU164=0,"",IF(CU164="","",IF(CU164&gt;$CY$12,"High",IF(CU164&lt;$CY$13,"Low",""))))</f>
        <v/>
      </c>
      <c r="DB164" s="57">
        <f t="shared" ref="DB164:DB227" si="166">1+DB163</f>
        <v>130</v>
      </c>
      <c r="DC164" s="303"/>
      <c r="DD164" s="36" t="str">
        <f t="shared" ref="DD164:DD227" si="167">IF(DC164=0,"",IF(DC164="","",IF(DC164&gt;$DG$12,"High",IF(DC164&lt;$DG$13,"Low",""))))</f>
        <v/>
      </c>
      <c r="DJ164" s="57">
        <f t="shared" ref="DJ164:DJ227" si="168">1+DJ163</f>
        <v>130</v>
      </c>
      <c r="DK164" s="303"/>
      <c r="DL164" s="36" t="str">
        <f t="shared" ref="DL164:DL227" si="169">IF(DK164=0,"",IF(DK164="","",IF(DK164&gt;$DO$12,"High",IF(DK164&lt;$DO$13,"Low",""))))</f>
        <v/>
      </c>
      <c r="DR164" s="57">
        <f t="shared" ref="DR164:DR227" si="170">1+DR163</f>
        <v>130</v>
      </c>
      <c r="DS164" s="303"/>
      <c r="DT164" s="36" t="str">
        <f t="shared" ref="DT164:DT227" si="171">IF(DS164=0,"",IF(DS164="","",IF(DS164&gt;$DW$12,"High",IF(DS164&lt;$DW$13,"Low",""))))</f>
        <v/>
      </c>
      <c r="DZ164" s="57">
        <f t="shared" ref="DZ164:DZ227" si="172">1+DZ163</f>
        <v>130</v>
      </c>
      <c r="EA164" s="303"/>
      <c r="EB164" s="36" t="str">
        <f t="shared" ref="EB164:EB227" si="173">IF(EA164=0,"",IF(EA164="","",IF(EA164&gt;$EE$12,"High",IF(EA164&lt;$EE$13,"Low",""))))</f>
        <v/>
      </c>
      <c r="EC164" s="26"/>
      <c r="ED164" s="26"/>
      <c r="EE164" s="26"/>
      <c r="EF164" s="26"/>
      <c r="EG164" s="26"/>
      <c r="EH164" s="57">
        <f t="shared" ref="EH164:EH227" si="174">1+EH163</f>
        <v>130</v>
      </c>
      <c r="EI164" s="303"/>
      <c r="EJ164" s="36" t="str">
        <f t="shared" ref="EJ164:EJ227" si="175">IF(EI164=0,"",IF(EI164="","",IF(EI164&gt;$EM$12,"High",IF(EI164&lt;$EM$13,"Low",""))))</f>
        <v/>
      </c>
      <c r="EK164" s="26"/>
      <c r="EL164" s="26"/>
      <c r="EM164" s="26"/>
      <c r="EN164" s="26"/>
      <c r="EO164" s="26"/>
      <c r="EP164" s="57">
        <f t="shared" ref="EP164:EP227" si="176">1+EP163</f>
        <v>130</v>
      </c>
      <c r="EQ164" s="303"/>
      <c r="ER164" s="36" t="str">
        <f t="shared" ref="ER164:ER227" si="177">IF(EQ164=0,"",IF(EQ164="","",IF(EQ164&gt;$EU$12,"High",IF(EQ164&lt;$EU$13,"Low",""))))</f>
        <v/>
      </c>
      <c r="ES164" s="26"/>
      <c r="ET164" s="26"/>
      <c r="EU164" s="26"/>
      <c r="EV164" s="26"/>
      <c r="EW164" s="26"/>
      <c r="EX164" s="57">
        <f t="shared" ref="EX164:EX227" si="178">1+EX163</f>
        <v>130</v>
      </c>
      <c r="EY164" s="303"/>
      <c r="EZ164" s="36" t="str">
        <f t="shared" ref="EZ164:EZ227" si="179">IF(EY164=0,"",IF(EY164="","",IF(EY164&gt;$FC$12,"High",IF(EY164&lt;$FC$13,"Low",""))))</f>
        <v/>
      </c>
      <c r="FA164" s="26"/>
      <c r="FB164" s="26"/>
      <c r="FC164" s="26"/>
      <c r="FD164" s="26"/>
      <c r="FE164" s="26"/>
    </row>
    <row r="165" spans="1:161" ht="14.5">
      <c r="A165" s="26"/>
      <c r="B165" s="57">
        <f t="shared" si="141"/>
        <v>131</v>
      </c>
      <c r="C165" s="462"/>
      <c r="D165" s="36" t="str">
        <f t="shared" si="140"/>
        <v/>
      </c>
      <c r="E165" s="26"/>
      <c r="F165" s="26"/>
      <c r="G165" s="26"/>
      <c r="H165" s="26"/>
      <c r="I165" s="26"/>
      <c r="J165" s="57">
        <f t="shared" si="142"/>
        <v>131</v>
      </c>
      <c r="K165" s="462"/>
      <c r="L165" s="36" t="str">
        <f t="shared" si="143"/>
        <v/>
      </c>
      <c r="M165" s="26"/>
      <c r="N165" s="26"/>
      <c r="O165" s="26"/>
      <c r="P165" s="26"/>
      <c r="Q165" s="26"/>
      <c r="R165" s="57">
        <f t="shared" si="144"/>
        <v>131</v>
      </c>
      <c r="S165" s="462"/>
      <c r="T165" s="36" t="str">
        <f t="shared" si="145"/>
        <v/>
      </c>
      <c r="U165" s="26"/>
      <c r="V165" s="26"/>
      <c r="W165" s="26"/>
      <c r="X165" s="26"/>
      <c r="Y165" s="26"/>
      <c r="Z165" s="57">
        <f t="shared" si="146"/>
        <v>131</v>
      </c>
      <c r="AA165" s="462"/>
      <c r="AB165" s="36" t="str">
        <f t="shared" si="147"/>
        <v/>
      </c>
      <c r="AC165" s="26"/>
      <c r="AD165" s="26"/>
      <c r="AE165" s="26"/>
      <c r="AF165" s="26"/>
      <c r="AG165" s="26"/>
      <c r="AH165" s="57">
        <f t="shared" si="148"/>
        <v>131</v>
      </c>
      <c r="AI165" s="462"/>
      <c r="AJ165" s="36" t="str">
        <f t="shared" si="149"/>
        <v/>
      </c>
      <c r="AK165" s="26"/>
      <c r="AL165" s="26"/>
      <c r="AM165" s="26"/>
      <c r="AN165" s="26"/>
      <c r="AO165" s="26"/>
      <c r="AP165" s="57">
        <f t="shared" si="150"/>
        <v>131</v>
      </c>
      <c r="AQ165" s="462"/>
      <c r="AR165" s="36" t="str">
        <f t="shared" si="151"/>
        <v/>
      </c>
      <c r="AS165" s="26"/>
      <c r="AT165" s="26"/>
      <c r="AU165" s="26"/>
      <c r="AV165" s="26"/>
      <c r="AW165" s="26"/>
      <c r="AX165" s="57">
        <f t="shared" si="152"/>
        <v>131</v>
      </c>
      <c r="AY165" s="462"/>
      <c r="AZ165" s="36" t="str">
        <f t="shared" si="153"/>
        <v/>
      </c>
      <c r="BA165" s="26"/>
      <c r="BB165" s="26"/>
      <c r="BC165" s="26"/>
      <c r="BD165" s="26"/>
      <c r="BE165" s="26"/>
      <c r="BF165" s="57">
        <f t="shared" si="154"/>
        <v>131</v>
      </c>
      <c r="BG165" s="462"/>
      <c r="BH165" s="36" t="str">
        <f t="shared" si="155"/>
        <v/>
      </c>
      <c r="BI165" s="26"/>
      <c r="BJ165" s="26"/>
      <c r="BK165" s="26"/>
      <c r="BL165" s="26"/>
      <c r="BM165" s="26"/>
      <c r="BN165" s="57">
        <f t="shared" si="156"/>
        <v>131</v>
      </c>
      <c r="BO165" s="303"/>
      <c r="BP165" s="36" t="str">
        <f t="shared" si="157"/>
        <v/>
      </c>
      <c r="BQ165" s="26"/>
      <c r="BR165" s="26"/>
      <c r="BS165" s="26"/>
      <c r="BT165" s="26"/>
      <c r="BU165" s="26"/>
      <c r="BV165" s="57">
        <f t="shared" si="158"/>
        <v>131</v>
      </c>
      <c r="BW165" s="303"/>
      <c r="BX165" s="36" t="str">
        <f t="shared" si="159"/>
        <v/>
      </c>
      <c r="BY165" s="26"/>
      <c r="BZ165" s="26"/>
      <c r="CA165" s="26"/>
      <c r="CB165" s="26"/>
      <c r="CC165" s="26"/>
      <c r="CD165" s="57">
        <f t="shared" si="160"/>
        <v>131</v>
      </c>
      <c r="CE165" s="303"/>
      <c r="CF165" s="36" t="str">
        <f t="shared" si="161"/>
        <v/>
      </c>
      <c r="CL165" s="57">
        <f t="shared" si="162"/>
        <v>131</v>
      </c>
      <c r="CM165" s="303"/>
      <c r="CN165" s="36" t="str">
        <f t="shared" si="163"/>
        <v/>
      </c>
      <c r="CT165" s="57">
        <f t="shared" si="164"/>
        <v>131</v>
      </c>
      <c r="CU165" s="303"/>
      <c r="CV165" s="36" t="str">
        <f t="shared" si="165"/>
        <v/>
      </c>
      <c r="DB165" s="57">
        <f t="shared" si="166"/>
        <v>131</v>
      </c>
      <c r="DC165" s="303"/>
      <c r="DD165" s="36" t="str">
        <f t="shared" si="167"/>
        <v/>
      </c>
      <c r="DJ165" s="57">
        <f t="shared" si="168"/>
        <v>131</v>
      </c>
      <c r="DK165" s="303"/>
      <c r="DL165" s="36" t="str">
        <f t="shared" si="169"/>
        <v/>
      </c>
      <c r="DR165" s="57">
        <f t="shared" si="170"/>
        <v>131</v>
      </c>
      <c r="DS165" s="303"/>
      <c r="DT165" s="36" t="str">
        <f t="shared" si="171"/>
        <v/>
      </c>
      <c r="DZ165" s="57">
        <f t="shared" si="172"/>
        <v>131</v>
      </c>
      <c r="EA165" s="303"/>
      <c r="EB165" s="36" t="str">
        <f t="shared" si="173"/>
        <v/>
      </c>
      <c r="EC165" s="26"/>
      <c r="ED165" s="26"/>
      <c r="EE165" s="26"/>
      <c r="EF165" s="26"/>
      <c r="EG165" s="26"/>
      <c r="EH165" s="57">
        <f t="shared" si="174"/>
        <v>131</v>
      </c>
      <c r="EI165" s="303"/>
      <c r="EJ165" s="36" t="str">
        <f t="shared" si="175"/>
        <v/>
      </c>
      <c r="EK165" s="26"/>
      <c r="EL165" s="26"/>
      <c r="EM165" s="26"/>
      <c r="EN165" s="26"/>
      <c r="EO165" s="26"/>
      <c r="EP165" s="57">
        <f t="shared" si="176"/>
        <v>131</v>
      </c>
      <c r="EQ165" s="303"/>
      <c r="ER165" s="36" t="str">
        <f t="shared" si="177"/>
        <v/>
      </c>
      <c r="ES165" s="26"/>
      <c r="ET165" s="26"/>
      <c r="EU165" s="26"/>
      <c r="EV165" s="26"/>
      <c r="EW165" s="26"/>
      <c r="EX165" s="57">
        <f t="shared" si="178"/>
        <v>131</v>
      </c>
      <c r="EY165" s="303"/>
      <c r="EZ165" s="36" t="str">
        <f t="shared" si="179"/>
        <v/>
      </c>
      <c r="FA165" s="26"/>
      <c r="FB165" s="26"/>
      <c r="FC165" s="26"/>
      <c r="FD165" s="26"/>
      <c r="FE165" s="26"/>
    </row>
    <row r="166" spans="1:161" ht="14.5">
      <c r="A166" s="26"/>
      <c r="B166" s="57">
        <f t="shared" si="141"/>
        <v>132</v>
      </c>
      <c r="C166" s="462"/>
      <c r="D166" s="36" t="str">
        <f t="shared" si="140"/>
        <v/>
      </c>
      <c r="E166" s="26"/>
      <c r="F166" s="26"/>
      <c r="G166" s="26"/>
      <c r="H166" s="26"/>
      <c r="I166" s="26"/>
      <c r="J166" s="57">
        <f t="shared" si="142"/>
        <v>132</v>
      </c>
      <c r="K166" s="462"/>
      <c r="L166" s="36" t="str">
        <f t="shared" si="143"/>
        <v/>
      </c>
      <c r="M166" s="26"/>
      <c r="N166" s="26"/>
      <c r="O166" s="26"/>
      <c r="P166" s="26"/>
      <c r="Q166" s="26"/>
      <c r="R166" s="57">
        <f t="shared" si="144"/>
        <v>132</v>
      </c>
      <c r="S166" s="462"/>
      <c r="T166" s="36" t="str">
        <f t="shared" si="145"/>
        <v/>
      </c>
      <c r="U166" s="26"/>
      <c r="V166" s="26"/>
      <c r="W166" s="26"/>
      <c r="X166" s="26"/>
      <c r="Y166" s="26"/>
      <c r="Z166" s="57">
        <f t="shared" si="146"/>
        <v>132</v>
      </c>
      <c r="AA166" s="462"/>
      <c r="AB166" s="36" t="str">
        <f t="shared" si="147"/>
        <v/>
      </c>
      <c r="AC166" s="26"/>
      <c r="AD166" s="26"/>
      <c r="AE166" s="26"/>
      <c r="AF166" s="26"/>
      <c r="AG166" s="26"/>
      <c r="AH166" s="57">
        <f t="shared" si="148"/>
        <v>132</v>
      </c>
      <c r="AI166" s="462"/>
      <c r="AJ166" s="36" t="str">
        <f t="shared" si="149"/>
        <v/>
      </c>
      <c r="AK166" s="26"/>
      <c r="AL166" s="26"/>
      <c r="AM166" s="26"/>
      <c r="AN166" s="26"/>
      <c r="AO166" s="26"/>
      <c r="AP166" s="57">
        <f t="shared" si="150"/>
        <v>132</v>
      </c>
      <c r="AQ166" s="462"/>
      <c r="AR166" s="36" t="str">
        <f t="shared" si="151"/>
        <v/>
      </c>
      <c r="AS166" s="26"/>
      <c r="AT166" s="26"/>
      <c r="AU166" s="26"/>
      <c r="AV166" s="26"/>
      <c r="AW166" s="26"/>
      <c r="AX166" s="57">
        <f t="shared" si="152"/>
        <v>132</v>
      </c>
      <c r="AY166" s="462"/>
      <c r="AZ166" s="36" t="str">
        <f t="shared" si="153"/>
        <v/>
      </c>
      <c r="BA166" s="26"/>
      <c r="BB166" s="26"/>
      <c r="BC166" s="26"/>
      <c r="BD166" s="26"/>
      <c r="BE166" s="26"/>
      <c r="BF166" s="57">
        <f t="shared" si="154"/>
        <v>132</v>
      </c>
      <c r="BG166" s="462"/>
      <c r="BH166" s="36" t="str">
        <f t="shared" si="155"/>
        <v/>
      </c>
      <c r="BI166" s="26"/>
      <c r="BJ166" s="26"/>
      <c r="BK166" s="26"/>
      <c r="BL166" s="26"/>
      <c r="BM166" s="26"/>
      <c r="BN166" s="57">
        <f t="shared" si="156"/>
        <v>132</v>
      </c>
      <c r="BO166" s="303"/>
      <c r="BP166" s="36" t="str">
        <f t="shared" si="157"/>
        <v/>
      </c>
      <c r="BQ166" s="26"/>
      <c r="BR166" s="26"/>
      <c r="BS166" s="26"/>
      <c r="BT166" s="26"/>
      <c r="BU166" s="26"/>
      <c r="BV166" s="57">
        <f t="shared" si="158"/>
        <v>132</v>
      </c>
      <c r="BW166" s="303"/>
      <c r="BX166" s="36" t="str">
        <f t="shared" si="159"/>
        <v/>
      </c>
      <c r="BY166" s="26"/>
      <c r="BZ166" s="26"/>
      <c r="CA166" s="26"/>
      <c r="CB166" s="26"/>
      <c r="CC166" s="26"/>
      <c r="CD166" s="57">
        <f t="shared" si="160"/>
        <v>132</v>
      </c>
      <c r="CE166" s="303"/>
      <c r="CF166" s="36" t="str">
        <f t="shared" si="161"/>
        <v/>
      </c>
      <c r="CL166" s="57">
        <f t="shared" si="162"/>
        <v>132</v>
      </c>
      <c r="CM166" s="303"/>
      <c r="CN166" s="36" t="str">
        <f t="shared" si="163"/>
        <v/>
      </c>
      <c r="CT166" s="57">
        <f t="shared" si="164"/>
        <v>132</v>
      </c>
      <c r="CU166" s="303"/>
      <c r="CV166" s="36" t="str">
        <f t="shared" si="165"/>
        <v/>
      </c>
      <c r="DB166" s="57">
        <f t="shared" si="166"/>
        <v>132</v>
      </c>
      <c r="DC166" s="303"/>
      <c r="DD166" s="36" t="str">
        <f t="shared" si="167"/>
        <v/>
      </c>
      <c r="DJ166" s="57">
        <f t="shared" si="168"/>
        <v>132</v>
      </c>
      <c r="DK166" s="303"/>
      <c r="DL166" s="36" t="str">
        <f t="shared" si="169"/>
        <v/>
      </c>
      <c r="DR166" s="57">
        <f t="shared" si="170"/>
        <v>132</v>
      </c>
      <c r="DS166" s="303"/>
      <c r="DT166" s="36" t="str">
        <f t="shared" si="171"/>
        <v/>
      </c>
      <c r="DZ166" s="57">
        <f t="shared" si="172"/>
        <v>132</v>
      </c>
      <c r="EA166" s="303"/>
      <c r="EB166" s="36" t="str">
        <f t="shared" si="173"/>
        <v/>
      </c>
      <c r="EC166" s="26"/>
      <c r="ED166" s="26"/>
      <c r="EE166" s="26"/>
      <c r="EF166" s="26"/>
      <c r="EG166" s="26"/>
      <c r="EH166" s="57">
        <f t="shared" si="174"/>
        <v>132</v>
      </c>
      <c r="EI166" s="303"/>
      <c r="EJ166" s="36" t="str">
        <f t="shared" si="175"/>
        <v/>
      </c>
      <c r="EK166" s="26"/>
      <c r="EL166" s="26"/>
      <c r="EM166" s="26"/>
      <c r="EN166" s="26"/>
      <c r="EO166" s="26"/>
      <c r="EP166" s="57">
        <f t="shared" si="176"/>
        <v>132</v>
      </c>
      <c r="EQ166" s="303"/>
      <c r="ER166" s="36" t="str">
        <f t="shared" si="177"/>
        <v/>
      </c>
      <c r="ES166" s="26"/>
      <c r="ET166" s="26"/>
      <c r="EU166" s="26"/>
      <c r="EV166" s="26"/>
      <c r="EW166" s="26"/>
      <c r="EX166" s="57">
        <f t="shared" si="178"/>
        <v>132</v>
      </c>
      <c r="EY166" s="303"/>
      <c r="EZ166" s="36" t="str">
        <f t="shared" si="179"/>
        <v/>
      </c>
      <c r="FA166" s="26"/>
      <c r="FB166" s="26"/>
      <c r="FC166" s="26"/>
      <c r="FD166" s="26"/>
      <c r="FE166" s="26"/>
    </row>
    <row r="167" spans="1:161" ht="14.5">
      <c r="A167" s="26"/>
      <c r="B167" s="57">
        <f t="shared" si="141"/>
        <v>133</v>
      </c>
      <c r="C167" s="462"/>
      <c r="D167" s="36" t="str">
        <f t="shared" si="140"/>
        <v/>
      </c>
      <c r="E167" s="26"/>
      <c r="F167" s="26"/>
      <c r="G167" s="26"/>
      <c r="H167" s="26"/>
      <c r="I167" s="26"/>
      <c r="J167" s="57">
        <f t="shared" si="142"/>
        <v>133</v>
      </c>
      <c r="K167" s="462"/>
      <c r="L167" s="36" t="str">
        <f t="shared" si="143"/>
        <v/>
      </c>
      <c r="M167" s="26"/>
      <c r="N167" s="26"/>
      <c r="O167" s="26"/>
      <c r="P167" s="26"/>
      <c r="Q167" s="26"/>
      <c r="R167" s="57">
        <f t="shared" si="144"/>
        <v>133</v>
      </c>
      <c r="S167" s="462"/>
      <c r="T167" s="36" t="str">
        <f t="shared" si="145"/>
        <v/>
      </c>
      <c r="U167" s="26"/>
      <c r="V167" s="26"/>
      <c r="W167" s="26"/>
      <c r="X167" s="26"/>
      <c r="Y167" s="26"/>
      <c r="Z167" s="57">
        <f t="shared" si="146"/>
        <v>133</v>
      </c>
      <c r="AA167" s="462"/>
      <c r="AB167" s="36" t="str">
        <f t="shared" si="147"/>
        <v/>
      </c>
      <c r="AC167" s="26"/>
      <c r="AD167" s="26"/>
      <c r="AE167" s="26"/>
      <c r="AF167" s="26"/>
      <c r="AG167" s="26"/>
      <c r="AH167" s="57">
        <f t="shared" si="148"/>
        <v>133</v>
      </c>
      <c r="AI167" s="462"/>
      <c r="AJ167" s="36" t="str">
        <f t="shared" si="149"/>
        <v/>
      </c>
      <c r="AK167" s="26"/>
      <c r="AL167" s="26"/>
      <c r="AM167" s="26"/>
      <c r="AN167" s="26"/>
      <c r="AO167" s="26"/>
      <c r="AP167" s="57">
        <f t="shared" si="150"/>
        <v>133</v>
      </c>
      <c r="AQ167" s="462"/>
      <c r="AR167" s="36" t="str">
        <f t="shared" si="151"/>
        <v/>
      </c>
      <c r="AS167" s="26"/>
      <c r="AT167" s="26"/>
      <c r="AU167" s="26"/>
      <c r="AV167" s="26"/>
      <c r="AW167" s="26"/>
      <c r="AX167" s="57">
        <f t="shared" si="152"/>
        <v>133</v>
      </c>
      <c r="AY167" s="462"/>
      <c r="AZ167" s="36" t="str">
        <f t="shared" si="153"/>
        <v/>
      </c>
      <c r="BA167" s="26"/>
      <c r="BB167" s="26"/>
      <c r="BC167" s="26"/>
      <c r="BD167" s="26"/>
      <c r="BE167" s="26"/>
      <c r="BF167" s="57">
        <f t="shared" si="154"/>
        <v>133</v>
      </c>
      <c r="BG167" s="462"/>
      <c r="BH167" s="36" t="str">
        <f t="shared" si="155"/>
        <v/>
      </c>
      <c r="BI167" s="26"/>
      <c r="BJ167" s="26"/>
      <c r="BK167" s="26"/>
      <c r="BL167" s="26"/>
      <c r="BM167" s="26"/>
      <c r="BN167" s="57">
        <f t="shared" si="156"/>
        <v>133</v>
      </c>
      <c r="BO167" s="303"/>
      <c r="BP167" s="36" t="str">
        <f t="shared" si="157"/>
        <v/>
      </c>
      <c r="BQ167" s="26"/>
      <c r="BR167" s="26"/>
      <c r="BS167" s="26"/>
      <c r="BT167" s="26"/>
      <c r="BU167" s="26"/>
      <c r="BV167" s="57">
        <f t="shared" si="158"/>
        <v>133</v>
      </c>
      <c r="BW167" s="303"/>
      <c r="BX167" s="36" t="str">
        <f t="shared" si="159"/>
        <v/>
      </c>
      <c r="BY167" s="26"/>
      <c r="BZ167" s="26"/>
      <c r="CA167" s="26"/>
      <c r="CB167" s="26"/>
      <c r="CC167" s="26"/>
      <c r="CD167" s="57">
        <f t="shared" si="160"/>
        <v>133</v>
      </c>
      <c r="CE167" s="303"/>
      <c r="CF167" s="36" t="str">
        <f t="shared" si="161"/>
        <v/>
      </c>
      <c r="CL167" s="57">
        <f t="shared" si="162"/>
        <v>133</v>
      </c>
      <c r="CM167" s="303"/>
      <c r="CN167" s="36" t="str">
        <f t="shared" si="163"/>
        <v/>
      </c>
      <c r="CT167" s="57">
        <f t="shared" si="164"/>
        <v>133</v>
      </c>
      <c r="CU167" s="303"/>
      <c r="CV167" s="36" t="str">
        <f t="shared" si="165"/>
        <v/>
      </c>
      <c r="DB167" s="57">
        <f t="shared" si="166"/>
        <v>133</v>
      </c>
      <c r="DC167" s="303"/>
      <c r="DD167" s="36" t="str">
        <f t="shared" si="167"/>
        <v/>
      </c>
      <c r="DJ167" s="57">
        <f t="shared" si="168"/>
        <v>133</v>
      </c>
      <c r="DK167" s="303"/>
      <c r="DL167" s="36" t="str">
        <f t="shared" si="169"/>
        <v/>
      </c>
      <c r="DR167" s="57">
        <f t="shared" si="170"/>
        <v>133</v>
      </c>
      <c r="DS167" s="303"/>
      <c r="DT167" s="36" t="str">
        <f t="shared" si="171"/>
        <v/>
      </c>
      <c r="DZ167" s="57">
        <f t="shared" si="172"/>
        <v>133</v>
      </c>
      <c r="EA167" s="303"/>
      <c r="EB167" s="36" t="str">
        <f t="shared" si="173"/>
        <v/>
      </c>
      <c r="EC167" s="26"/>
      <c r="ED167" s="26"/>
      <c r="EE167" s="26"/>
      <c r="EF167" s="26"/>
      <c r="EG167" s="26"/>
      <c r="EH167" s="57">
        <f t="shared" si="174"/>
        <v>133</v>
      </c>
      <c r="EI167" s="303"/>
      <c r="EJ167" s="36" t="str">
        <f t="shared" si="175"/>
        <v/>
      </c>
      <c r="EK167" s="26"/>
      <c r="EL167" s="26"/>
      <c r="EM167" s="26"/>
      <c r="EN167" s="26"/>
      <c r="EO167" s="26"/>
      <c r="EP167" s="57">
        <f t="shared" si="176"/>
        <v>133</v>
      </c>
      <c r="EQ167" s="303"/>
      <c r="ER167" s="36" t="str">
        <f t="shared" si="177"/>
        <v/>
      </c>
      <c r="ES167" s="26"/>
      <c r="ET167" s="26"/>
      <c r="EU167" s="26"/>
      <c r="EV167" s="26"/>
      <c r="EW167" s="26"/>
      <c r="EX167" s="57">
        <f t="shared" si="178"/>
        <v>133</v>
      </c>
      <c r="EY167" s="303"/>
      <c r="EZ167" s="36" t="str">
        <f t="shared" si="179"/>
        <v/>
      </c>
      <c r="FA167" s="26"/>
      <c r="FB167" s="26"/>
      <c r="FC167" s="26"/>
      <c r="FD167" s="26"/>
      <c r="FE167" s="26"/>
    </row>
    <row r="168" spans="1:161" ht="14.5">
      <c r="A168" s="26"/>
      <c r="B168" s="57">
        <f t="shared" si="141"/>
        <v>134</v>
      </c>
      <c r="C168" s="462"/>
      <c r="D168" s="36" t="str">
        <f t="shared" si="140"/>
        <v/>
      </c>
      <c r="E168" s="26"/>
      <c r="F168" s="26"/>
      <c r="G168" s="26"/>
      <c r="H168" s="26"/>
      <c r="I168" s="26"/>
      <c r="J168" s="57">
        <f t="shared" si="142"/>
        <v>134</v>
      </c>
      <c r="K168" s="462"/>
      <c r="L168" s="36" t="str">
        <f t="shared" si="143"/>
        <v/>
      </c>
      <c r="M168" s="26"/>
      <c r="N168" s="26"/>
      <c r="O168" s="26"/>
      <c r="P168" s="26"/>
      <c r="Q168" s="26"/>
      <c r="R168" s="57">
        <f t="shared" si="144"/>
        <v>134</v>
      </c>
      <c r="S168" s="462"/>
      <c r="T168" s="36" t="str">
        <f t="shared" si="145"/>
        <v/>
      </c>
      <c r="U168" s="26"/>
      <c r="V168" s="26"/>
      <c r="W168" s="26"/>
      <c r="X168" s="26"/>
      <c r="Y168" s="26"/>
      <c r="Z168" s="57">
        <f t="shared" si="146"/>
        <v>134</v>
      </c>
      <c r="AA168" s="462"/>
      <c r="AB168" s="36" t="str">
        <f t="shared" si="147"/>
        <v/>
      </c>
      <c r="AC168" s="26"/>
      <c r="AD168" s="26"/>
      <c r="AE168" s="26"/>
      <c r="AF168" s="26"/>
      <c r="AG168" s="26"/>
      <c r="AH168" s="57">
        <f t="shared" si="148"/>
        <v>134</v>
      </c>
      <c r="AI168" s="462"/>
      <c r="AJ168" s="36" t="str">
        <f t="shared" si="149"/>
        <v/>
      </c>
      <c r="AK168" s="26"/>
      <c r="AL168" s="26"/>
      <c r="AM168" s="26"/>
      <c r="AN168" s="26"/>
      <c r="AO168" s="26"/>
      <c r="AP168" s="57">
        <f t="shared" si="150"/>
        <v>134</v>
      </c>
      <c r="AQ168" s="462"/>
      <c r="AR168" s="36" t="str">
        <f t="shared" si="151"/>
        <v/>
      </c>
      <c r="AS168" s="26"/>
      <c r="AT168" s="26"/>
      <c r="AU168" s="26"/>
      <c r="AV168" s="26"/>
      <c r="AW168" s="26"/>
      <c r="AX168" s="57">
        <f t="shared" si="152"/>
        <v>134</v>
      </c>
      <c r="AY168" s="462"/>
      <c r="AZ168" s="36" t="str">
        <f t="shared" si="153"/>
        <v/>
      </c>
      <c r="BA168" s="26"/>
      <c r="BB168" s="26"/>
      <c r="BC168" s="26"/>
      <c r="BD168" s="26"/>
      <c r="BE168" s="26"/>
      <c r="BF168" s="57">
        <f t="shared" si="154"/>
        <v>134</v>
      </c>
      <c r="BG168" s="462"/>
      <c r="BH168" s="36" t="str">
        <f t="shared" si="155"/>
        <v/>
      </c>
      <c r="BI168" s="26"/>
      <c r="BJ168" s="26"/>
      <c r="BK168" s="26"/>
      <c r="BL168" s="26"/>
      <c r="BM168" s="26"/>
      <c r="BN168" s="57">
        <f t="shared" si="156"/>
        <v>134</v>
      </c>
      <c r="BO168" s="303"/>
      <c r="BP168" s="36" t="str">
        <f t="shared" si="157"/>
        <v/>
      </c>
      <c r="BQ168" s="26"/>
      <c r="BR168" s="26"/>
      <c r="BS168" s="26"/>
      <c r="BT168" s="26"/>
      <c r="BU168" s="26"/>
      <c r="BV168" s="57">
        <f t="shared" si="158"/>
        <v>134</v>
      </c>
      <c r="BW168" s="303"/>
      <c r="BX168" s="36" t="str">
        <f t="shared" si="159"/>
        <v/>
      </c>
      <c r="BY168" s="26"/>
      <c r="BZ168" s="26"/>
      <c r="CA168" s="26"/>
      <c r="CB168" s="26"/>
      <c r="CC168" s="26"/>
      <c r="CD168" s="57">
        <f t="shared" si="160"/>
        <v>134</v>
      </c>
      <c r="CE168" s="303"/>
      <c r="CF168" s="36" t="str">
        <f t="shared" si="161"/>
        <v/>
      </c>
      <c r="CL168" s="57">
        <f t="shared" si="162"/>
        <v>134</v>
      </c>
      <c r="CM168" s="303"/>
      <c r="CN168" s="36" t="str">
        <f t="shared" si="163"/>
        <v/>
      </c>
      <c r="CT168" s="57">
        <f t="shared" si="164"/>
        <v>134</v>
      </c>
      <c r="CU168" s="303"/>
      <c r="CV168" s="36" t="str">
        <f t="shared" si="165"/>
        <v/>
      </c>
      <c r="DB168" s="57">
        <f t="shared" si="166"/>
        <v>134</v>
      </c>
      <c r="DC168" s="303"/>
      <c r="DD168" s="36" t="str">
        <f t="shared" si="167"/>
        <v/>
      </c>
      <c r="DJ168" s="57">
        <f t="shared" si="168"/>
        <v>134</v>
      </c>
      <c r="DK168" s="303"/>
      <c r="DL168" s="36" t="str">
        <f t="shared" si="169"/>
        <v/>
      </c>
      <c r="DR168" s="57">
        <f t="shared" si="170"/>
        <v>134</v>
      </c>
      <c r="DS168" s="303"/>
      <c r="DT168" s="36" t="str">
        <f t="shared" si="171"/>
        <v/>
      </c>
      <c r="DZ168" s="57">
        <f t="shared" si="172"/>
        <v>134</v>
      </c>
      <c r="EA168" s="303"/>
      <c r="EB168" s="36" t="str">
        <f t="shared" si="173"/>
        <v/>
      </c>
      <c r="EC168" s="26"/>
      <c r="ED168" s="26"/>
      <c r="EE168" s="26"/>
      <c r="EF168" s="26"/>
      <c r="EG168" s="26"/>
      <c r="EH168" s="57">
        <f t="shared" si="174"/>
        <v>134</v>
      </c>
      <c r="EI168" s="303"/>
      <c r="EJ168" s="36" t="str">
        <f t="shared" si="175"/>
        <v/>
      </c>
      <c r="EK168" s="26"/>
      <c r="EL168" s="26"/>
      <c r="EM168" s="26"/>
      <c r="EN168" s="26"/>
      <c r="EO168" s="26"/>
      <c r="EP168" s="57">
        <f t="shared" si="176"/>
        <v>134</v>
      </c>
      <c r="EQ168" s="303"/>
      <c r="ER168" s="36" t="str">
        <f t="shared" si="177"/>
        <v/>
      </c>
      <c r="ES168" s="26"/>
      <c r="ET168" s="26"/>
      <c r="EU168" s="26"/>
      <c r="EV168" s="26"/>
      <c r="EW168" s="26"/>
      <c r="EX168" s="57">
        <f t="shared" si="178"/>
        <v>134</v>
      </c>
      <c r="EY168" s="303"/>
      <c r="EZ168" s="36" t="str">
        <f t="shared" si="179"/>
        <v/>
      </c>
      <c r="FA168" s="26"/>
      <c r="FB168" s="26"/>
      <c r="FC168" s="26"/>
      <c r="FD168" s="26"/>
      <c r="FE168" s="26"/>
    </row>
    <row r="169" spans="1:161" ht="14.5">
      <c r="A169" s="26"/>
      <c r="B169" s="57">
        <f t="shared" si="141"/>
        <v>135</v>
      </c>
      <c r="C169" s="462"/>
      <c r="D169" s="36" t="str">
        <f t="shared" si="140"/>
        <v/>
      </c>
      <c r="E169" s="26"/>
      <c r="F169" s="26"/>
      <c r="G169" s="26"/>
      <c r="H169" s="26"/>
      <c r="I169" s="26"/>
      <c r="J169" s="57">
        <f t="shared" si="142"/>
        <v>135</v>
      </c>
      <c r="K169" s="462"/>
      <c r="L169" s="36" t="str">
        <f t="shared" si="143"/>
        <v/>
      </c>
      <c r="M169" s="26"/>
      <c r="N169" s="26"/>
      <c r="O169" s="26"/>
      <c r="P169" s="26"/>
      <c r="Q169" s="26"/>
      <c r="R169" s="57">
        <f t="shared" si="144"/>
        <v>135</v>
      </c>
      <c r="S169" s="462"/>
      <c r="T169" s="36" t="str">
        <f t="shared" si="145"/>
        <v/>
      </c>
      <c r="U169" s="26"/>
      <c r="V169" s="26"/>
      <c r="W169" s="26"/>
      <c r="X169" s="26"/>
      <c r="Y169" s="26"/>
      <c r="Z169" s="57">
        <f t="shared" si="146"/>
        <v>135</v>
      </c>
      <c r="AA169" s="462"/>
      <c r="AB169" s="36" t="str">
        <f t="shared" si="147"/>
        <v/>
      </c>
      <c r="AC169" s="26"/>
      <c r="AD169" s="26"/>
      <c r="AE169" s="26"/>
      <c r="AF169" s="26"/>
      <c r="AG169" s="26"/>
      <c r="AH169" s="57">
        <f t="shared" si="148"/>
        <v>135</v>
      </c>
      <c r="AI169" s="462"/>
      <c r="AJ169" s="36" t="str">
        <f t="shared" si="149"/>
        <v/>
      </c>
      <c r="AK169" s="26"/>
      <c r="AL169" s="26"/>
      <c r="AM169" s="26"/>
      <c r="AN169" s="26"/>
      <c r="AO169" s="26"/>
      <c r="AP169" s="57">
        <f t="shared" si="150"/>
        <v>135</v>
      </c>
      <c r="AQ169" s="462"/>
      <c r="AR169" s="36" t="str">
        <f t="shared" si="151"/>
        <v/>
      </c>
      <c r="AS169" s="26"/>
      <c r="AT169" s="26"/>
      <c r="AU169" s="26"/>
      <c r="AV169" s="26"/>
      <c r="AW169" s="26"/>
      <c r="AX169" s="57">
        <f t="shared" si="152"/>
        <v>135</v>
      </c>
      <c r="AY169" s="462"/>
      <c r="AZ169" s="36" t="str">
        <f t="shared" si="153"/>
        <v/>
      </c>
      <c r="BA169" s="26"/>
      <c r="BB169" s="26"/>
      <c r="BC169" s="26"/>
      <c r="BD169" s="26"/>
      <c r="BE169" s="26"/>
      <c r="BF169" s="57">
        <f t="shared" si="154"/>
        <v>135</v>
      </c>
      <c r="BG169" s="462"/>
      <c r="BH169" s="36" t="str">
        <f t="shared" si="155"/>
        <v/>
      </c>
      <c r="BI169" s="26"/>
      <c r="BJ169" s="26"/>
      <c r="BK169" s="26"/>
      <c r="BL169" s="26"/>
      <c r="BM169" s="26"/>
      <c r="BN169" s="57">
        <f t="shared" si="156"/>
        <v>135</v>
      </c>
      <c r="BO169" s="303"/>
      <c r="BP169" s="36" t="str">
        <f t="shared" si="157"/>
        <v/>
      </c>
      <c r="BQ169" s="26"/>
      <c r="BR169" s="26"/>
      <c r="BS169" s="26"/>
      <c r="BT169" s="26"/>
      <c r="BU169" s="26"/>
      <c r="BV169" s="57">
        <f t="shared" si="158"/>
        <v>135</v>
      </c>
      <c r="BW169" s="303"/>
      <c r="BX169" s="36" t="str">
        <f t="shared" si="159"/>
        <v/>
      </c>
      <c r="BY169" s="26"/>
      <c r="BZ169" s="26"/>
      <c r="CA169" s="26"/>
      <c r="CB169" s="26"/>
      <c r="CC169" s="26"/>
      <c r="CD169" s="57">
        <f t="shared" si="160"/>
        <v>135</v>
      </c>
      <c r="CE169" s="303"/>
      <c r="CF169" s="36" t="str">
        <f t="shared" si="161"/>
        <v/>
      </c>
      <c r="CL169" s="57">
        <f t="shared" si="162"/>
        <v>135</v>
      </c>
      <c r="CM169" s="303"/>
      <c r="CN169" s="36" t="str">
        <f t="shared" si="163"/>
        <v/>
      </c>
      <c r="CT169" s="57">
        <f t="shared" si="164"/>
        <v>135</v>
      </c>
      <c r="CU169" s="303"/>
      <c r="CV169" s="36" t="str">
        <f t="shared" si="165"/>
        <v/>
      </c>
      <c r="DB169" s="57">
        <f t="shared" si="166"/>
        <v>135</v>
      </c>
      <c r="DC169" s="303"/>
      <c r="DD169" s="36" t="str">
        <f t="shared" si="167"/>
        <v/>
      </c>
      <c r="DJ169" s="57">
        <f t="shared" si="168"/>
        <v>135</v>
      </c>
      <c r="DK169" s="303"/>
      <c r="DL169" s="36" t="str">
        <f t="shared" si="169"/>
        <v/>
      </c>
      <c r="DR169" s="57">
        <f t="shared" si="170"/>
        <v>135</v>
      </c>
      <c r="DS169" s="303"/>
      <c r="DT169" s="36" t="str">
        <f t="shared" si="171"/>
        <v/>
      </c>
      <c r="DZ169" s="57">
        <f t="shared" si="172"/>
        <v>135</v>
      </c>
      <c r="EA169" s="303"/>
      <c r="EB169" s="36" t="str">
        <f t="shared" si="173"/>
        <v/>
      </c>
      <c r="EC169" s="26"/>
      <c r="ED169" s="26"/>
      <c r="EE169" s="26"/>
      <c r="EF169" s="26"/>
      <c r="EG169" s="26"/>
      <c r="EH169" s="57">
        <f t="shared" si="174"/>
        <v>135</v>
      </c>
      <c r="EI169" s="303"/>
      <c r="EJ169" s="36" t="str">
        <f t="shared" si="175"/>
        <v/>
      </c>
      <c r="EK169" s="26"/>
      <c r="EL169" s="26"/>
      <c r="EM169" s="26"/>
      <c r="EN169" s="26"/>
      <c r="EO169" s="26"/>
      <c r="EP169" s="57">
        <f t="shared" si="176"/>
        <v>135</v>
      </c>
      <c r="EQ169" s="303"/>
      <c r="ER169" s="36" t="str">
        <f t="shared" si="177"/>
        <v/>
      </c>
      <c r="ES169" s="26"/>
      <c r="ET169" s="26"/>
      <c r="EU169" s="26"/>
      <c r="EV169" s="26"/>
      <c r="EW169" s="26"/>
      <c r="EX169" s="57">
        <f t="shared" si="178"/>
        <v>135</v>
      </c>
      <c r="EY169" s="303"/>
      <c r="EZ169" s="36" t="str">
        <f t="shared" si="179"/>
        <v/>
      </c>
      <c r="FA169" s="26"/>
      <c r="FB169" s="26"/>
      <c r="FC169" s="26"/>
      <c r="FD169" s="26"/>
      <c r="FE169" s="26"/>
    </row>
    <row r="170" spans="1:161" ht="14.5">
      <c r="A170" s="26"/>
      <c r="B170" s="57">
        <f t="shared" si="141"/>
        <v>136</v>
      </c>
      <c r="C170" s="462"/>
      <c r="D170" s="36" t="str">
        <f t="shared" si="140"/>
        <v/>
      </c>
      <c r="E170" s="26"/>
      <c r="F170" s="26"/>
      <c r="G170" s="26"/>
      <c r="H170" s="26"/>
      <c r="I170" s="26"/>
      <c r="J170" s="57">
        <f t="shared" si="142"/>
        <v>136</v>
      </c>
      <c r="K170" s="462"/>
      <c r="L170" s="36" t="str">
        <f t="shared" si="143"/>
        <v/>
      </c>
      <c r="M170" s="26"/>
      <c r="N170" s="26"/>
      <c r="O170" s="26"/>
      <c r="P170" s="26"/>
      <c r="Q170" s="26"/>
      <c r="R170" s="57">
        <f t="shared" si="144"/>
        <v>136</v>
      </c>
      <c r="S170" s="462"/>
      <c r="T170" s="36" t="str">
        <f t="shared" si="145"/>
        <v/>
      </c>
      <c r="U170" s="26"/>
      <c r="V170" s="26"/>
      <c r="W170" s="26"/>
      <c r="X170" s="26"/>
      <c r="Y170" s="26"/>
      <c r="Z170" s="57">
        <f t="shared" si="146"/>
        <v>136</v>
      </c>
      <c r="AA170" s="462"/>
      <c r="AB170" s="36" t="str">
        <f t="shared" si="147"/>
        <v/>
      </c>
      <c r="AC170" s="26"/>
      <c r="AD170" s="26"/>
      <c r="AE170" s="26"/>
      <c r="AF170" s="26"/>
      <c r="AG170" s="26"/>
      <c r="AH170" s="57">
        <f t="shared" si="148"/>
        <v>136</v>
      </c>
      <c r="AI170" s="462"/>
      <c r="AJ170" s="36" t="str">
        <f t="shared" si="149"/>
        <v/>
      </c>
      <c r="AK170" s="26"/>
      <c r="AL170" s="26"/>
      <c r="AM170" s="26"/>
      <c r="AN170" s="26"/>
      <c r="AO170" s="26"/>
      <c r="AP170" s="57">
        <f t="shared" si="150"/>
        <v>136</v>
      </c>
      <c r="AQ170" s="462"/>
      <c r="AR170" s="36" t="str">
        <f t="shared" si="151"/>
        <v/>
      </c>
      <c r="AS170" s="26"/>
      <c r="AT170" s="26"/>
      <c r="AU170" s="26"/>
      <c r="AV170" s="26"/>
      <c r="AW170" s="26"/>
      <c r="AX170" s="57">
        <f t="shared" si="152"/>
        <v>136</v>
      </c>
      <c r="AY170" s="462"/>
      <c r="AZ170" s="36" t="str">
        <f t="shared" si="153"/>
        <v/>
      </c>
      <c r="BA170" s="26"/>
      <c r="BB170" s="26"/>
      <c r="BC170" s="26"/>
      <c r="BD170" s="26"/>
      <c r="BE170" s="26"/>
      <c r="BF170" s="57">
        <f t="shared" si="154"/>
        <v>136</v>
      </c>
      <c r="BG170" s="462"/>
      <c r="BH170" s="36" t="str">
        <f t="shared" si="155"/>
        <v/>
      </c>
      <c r="BI170" s="26"/>
      <c r="BJ170" s="26"/>
      <c r="BK170" s="26"/>
      <c r="BL170" s="26"/>
      <c r="BM170" s="26"/>
      <c r="BN170" s="57">
        <f t="shared" si="156"/>
        <v>136</v>
      </c>
      <c r="BO170" s="303"/>
      <c r="BP170" s="36" t="str">
        <f t="shared" si="157"/>
        <v/>
      </c>
      <c r="BQ170" s="26"/>
      <c r="BR170" s="26"/>
      <c r="BS170" s="26"/>
      <c r="BT170" s="26"/>
      <c r="BU170" s="26"/>
      <c r="BV170" s="57">
        <f t="shared" si="158"/>
        <v>136</v>
      </c>
      <c r="BW170" s="303"/>
      <c r="BX170" s="36" t="str">
        <f t="shared" si="159"/>
        <v/>
      </c>
      <c r="BY170" s="26"/>
      <c r="BZ170" s="26"/>
      <c r="CA170" s="26"/>
      <c r="CB170" s="26"/>
      <c r="CC170" s="26"/>
      <c r="CD170" s="57">
        <f t="shared" si="160"/>
        <v>136</v>
      </c>
      <c r="CE170" s="303"/>
      <c r="CF170" s="36" t="str">
        <f t="shared" si="161"/>
        <v/>
      </c>
      <c r="CL170" s="57">
        <f t="shared" si="162"/>
        <v>136</v>
      </c>
      <c r="CM170" s="303"/>
      <c r="CN170" s="36" t="str">
        <f t="shared" si="163"/>
        <v/>
      </c>
      <c r="CT170" s="57">
        <f t="shared" si="164"/>
        <v>136</v>
      </c>
      <c r="CU170" s="303"/>
      <c r="CV170" s="36" t="str">
        <f t="shared" si="165"/>
        <v/>
      </c>
      <c r="DB170" s="57">
        <f t="shared" si="166"/>
        <v>136</v>
      </c>
      <c r="DC170" s="303"/>
      <c r="DD170" s="36" t="str">
        <f t="shared" si="167"/>
        <v/>
      </c>
      <c r="DJ170" s="57">
        <f t="shared" si="168"/>
        <v>136</v>
      </c>
      <c r="DK170" s="303"/>
      <c r="DL170" s="36" t="str">
        <f t="shared" si="169"/>
        <v/>
      </c>
      <c r="DR170" s="57">
        <f t="shared" si="170"/>
        <v>136</v>
      </c>
      <c r="DS170" s="303"/>
      <c r="DT170" s="36" t="str">
        <f t="shared" si="171"/>
        <v/>
      </c>
      <c r="DZ170" s="57">
        <f t="shared" si="172"/>
        <v>136</v>
      </c>
      <c r="EA170" s="303"/>
      <c r="EB170" s="36" t="str">
        <f t="shared" si="173"/>
        <v/>
      </c>
      <c r="EC170" s="26"/>
      <c r="ED170" s="26"/>
      <c r="EE170" s="26"/>
      <c r="EF170" s="26"/>
      <c r="EG170" s="26"/>
      <c r="EH170" s="57">
        <f t="shared" si="174"/>
        <v>136</v>
      </c>
      <c r="EI170" s="303"/>
      <c r="EJ170" s="36" t="str">
        <f t="shared" si="175"/>
        <v/>
      </c>
      <c r="EK170" s="26"/>
      <c r="EL170" s="26"/>
      <c r="EM170" s="26"/>
      <c r="EN170" s="26"/>
      <c r="EO170" s="26"/>
      <c r="EP170" s="57">
        <f t="shared" si="176"/>
        <v>136</v>
      </c>
      <c r="EQ170" s="303"/>
      <c r="ER170" s="36" t="str">
        <f t="shared" si="177"/>
        <v/>
      </c>
      <c r="ES170" s="26"/>
      <c r="ET170" s="26"/>
      <c r="EU170" s="26"/>
      <c r="EV170" s="26"/>
      <c r="EW170" s="26"/>
      <c r="EX170" s="57">
        <f t="shared" si="178"/>
        <v>136</v>
      </c>
      <c r="EY170" s="303"/>
      <c r="EZ170" s="36" t="str">
        <f t="shared" si="179"/>
        <v/>
      </c>
      <c r="FA170" s="26"/>
      <c r="FB170" s="26"/>
      <c r="FC170" s="26"/>
      <c r="FD170" s="26"/>
      <c r="FE170" s="26"/>
    </row>
    <row r="171" spans="1:161" ht="14.5">
      <c r="A171" s="26"/>
      <c r="B171" s="57">
        <f t="shared" si="141"/>
        <v>137</v>
      </c>
      <c r="C171" s="462"/>
      <c r="D171" s="36" t="str">
        <f t="shared" si="140"/>
        <v/>
      </c>
      <c r="E171" s="26"/>
      <c r="F171" s="26"/>
      <c r="G171" s="26"/>
      <c r="H171" s="26"/>
      <c r="I171" s="26"/>
      <c r="J171" s="57">
        <f t="shared" si="142"/>
        <v>137</v>
      </c>
      <c r="K171" s="462"/>
      <c r="L171" s="36" t="str">
        <f t="shared" si="143"/>
        <v/>
      </c>
      <c r="M171" s="26"/>
      <c r="N171" s="26"/>
      <c r="O171" s="26"/>
      <c r="P171" s="26"/>
      <c r="Q171" s="26"/>
      <c r="R171" s="57">
        <f t="shared" si="144"/>
        <v>137</v>
      </c>
      <c r="S171" s="462"/>
      <c r="T171" s="36" t="str">
        <f t="shared" si="145"/>
        <v/>
      </c>
      <c r="U171" s="26"/>
      <c r="V171" s="26"/>
      <c r="W171" s="26"/>
      <c r="X171" s="26"/>
      <c r="Y171" s="26"/>
      <c r="Z171" s="57">
        <f t="shared" si="146"/>
        <v>137</v>
      </c>
      <c r="AA171" s="462"/>
      <c r="AB171" s="36" t="str">
        <f t="shared" si="147"/>
        <v/>
      </c>
      <c r="AC171" s="26"/>
      <c r="AD171" s="26"/>
      <c r="AE171" s="26"/>
      <c r="AF171" s="26"/>
      <c r="AG171" s="26"/>
      <c r="AH171" s="57">
        <f t="shared" si="148"/>
        <v>137</v>
      </c>
      <c r="AI171" s="462"/>
      <c r="AJ171" s="36" t="str">
        <f t="shared" si="149"/>
        <v/>
      </c>
      <c r="AK171" s="26"/>
      <c r="AL171" s="26"/>
      <c r="AM171" s="26"/>
      <c r="AN171" s="26"/>
      <c r="AO171" s="26"/>
      <c r="AP171" s="57">
        <f t="shared" si="150"/>
        <v>137</v>
      </c>
      <c r="AQ171" s="462"/>
      <c r="AR171" s="36" t="str">
        <f t="shared" si="151"/>
        <v/>
      </c>
      <c r="AS171" s="26"/>
      <c r="AT171" s="26"/>
      <c r="AU171" s="26"/>
      <c r="AV171" s="26"/>
      <c r="AW171" s="26"/>
      <c r="AX171" s="57">
        <f t="shared" si="152"/>
        <v>137</v>
      </c>
      <c r="AY171" s="462"/>
      <c r="AZ171" s="36" t="str">
        <f t="shared" si="153"/>
        <v/>
      </c>
      <c r="BA171" s="26"/>
      <c r="BB171" s="26"/>
      <c r="BC171" s="26"/>
      <c r="BD171" s="26"/>
      <c r="BE171" s="26"/>
      <c r="BF171" s="57">
        <f t="shared" si="154"/>
        <v>137</v>
      </c>
      <c r="BG171" s="462"/>
      <c r="BH171" s="36" t="str">
        <f t="shared" si="155"/>
        <v/>
      </c>
      <c r="BI171" s="26"/>
      <c r="BJ171" s="26"/>
      <c r="BK171" s="26"/>
      <c r="BL171" s="26"/>
      <c r="BM171" s="26"/>
      <c r="BN171" s="57">
        <f t="shared" si="156"/>
        <v>137</v>
      </c>
      <c r="BO171" s="303"/>
      <c r="BP171" s="36" t="str">
        <f t="shared" si="157"/>
        <v/>
      </c>
      <c r="BQ171" s="26"/>
      <c r="BR171" s="26"/>
      <c r="BS171" s="26"/>
      <c r="BT171" s="26"/>
      <c r="BU171" s="26"/>
      <c r="BV171" s="57">
        <f t="shared" si="158"/>
        <v>137</v>
      </c>
      <c r="BW171" s="303"/>
      <c r="BX171" s="36" t="str">
        <f t="shared" si="159"/>
        <v/>
      </c>
      <c r="BY171" s="26"/>
      <c r="BZ171" s="26"/>
      <c r="CA171" s="26"/>
      <c r="CB171" s="26"/>
      <c r="CC171" s="26"/>
      <c r="CD171" s="57">
        <f t="shared" si="160"/>
        <v>137</v>
      </c>
      <c r="CE171" s="303"/>
      <c r="CF171" s="36" t="str">
        <f t="shared" si="161"/>
        <v/>
      </c>
      <c r="CL171" s="57">
        <f t="shared" si="162"/>
        <v>137</v>
      </c>
      <c r="CM171" s="303"/>
      <c r="CN171" s="36" t="str">
        <f t="shared" si="163"/>
        <v/>
      </c>
      <c r="CT171" s="57">
        <f t="shared" si="164"/>
        <v>137</v>
      </c>
      <c r="CU171" s="303"/>
      <c r="CV171" s="36" t="str">
        <f t="shared" si="165"/>
        <v/>
      </c>
      <c r="DB171" s="57">
        <f t="shared" si="166"/>
        <v>137</v>
      </c>
      <c r="DC171" s="303"/>
      <c r="DD171" s="36" t="str">
        <f t="shared" si="167"/>
        <v/>
      </c>
      <c r="DJ171" s="57">
        <f t="shared" si="168"/>
        <v>137</v>
      </c>
      <c r="DK171" s="303"/>
      <c r="DL171" s="36" t="str">
        <f t="shared" si="169"/>
        <v/>
      </c>
      <c r="DR171" s="57">
        <f t="shared" si="170"/>
        <v>137</v>
      </c>
      <c r="DS171" s="303"/>
      <c r="DT171" s="36" t="str">
        <f t="shared" si="171"/>
        <v/>
      </c>
      <c r="DZ171" s="57">
        <f t="shared" si="172"/>
        <v>137</v>
      </c>
      <c r="EA171" s="303"/>
      <c r="EB171" s="36" t="str">
        <f t="shared" si="173"/>
        <v/>
      </c>
      <c r="EC171" s="26"/>
      <c r="ED171" s="26"/>
      <c r="EE171" s="26"/>
      <c r="EF171" s="26"/>
      <c r="EG171" s="26"/>
      <c r="EH171" s="57">
        <f t="shared" si="174"/>
        <v>137</v>
      </c>
      <c r="EI171" s="303"/>
      <c r="EJ171" s="36" t="str">
        <f t="shared" si="175"/>
        <v/>
      </c>
      <c r="EK171" s="26"/>
      <c r="EL171" s="26"/>
      <c r="EM171" s="26"/>
      <c r="EN171" s="26"/>
      <c r="EO171" s="26"/>
      <c r="EP171" s="57">
        <f t="shared" si="176"/>
        <v>137</v>
      </c>
      <c r="EQ171" s="303"/>
      <c r="ER171" s="36" t="str">
        <f t="shared" si="177"/>
        <v/>
      </c>
      <c r="ES171" s="26"/>
      <c r="ET171" s="26"/>
      <c r="EU171" s="26"/>
      <c r="EV171" s="26"/>
      <c r="EW171" s="26"/>
      <c r="EX171" s="57">
        <f t="shared" si="178"/>
        <v>137</v>
      </c>
      <c r="EY171" s="303"/>
      <c r="EZ171" s="36" t="str">
        <f t="shared" si="179"/>
        <v/>
      </c>
      <c r="FA171" s="26"/>
      <c r="FB171" s="26"/>
      <c r="FC171" s="26"/>
      <c r="FD171" s="26"/>
      <c r="FE171" s="26"/>
    </row>
    <row r="172" spans="1:161" ht="14.5">
      <c r="A172" s="26"/>
      <c r="B172" s="57">
        <f t="shared" si="141"/>
        <v>138</v>
      </c>
      <c r="C172" s="462"/>
      <c r="D172" s="36" t="str">
        <f t="shared" si="140"/>
        <v/>
      </c>
      <c r="E172" s="26"/>
      <c r="F172" s="26"/>
      <c r="G172" s="26"/>
      <c r="H172" s="26"/>
      <c r="I172" s="26"/>
      <c r="J172" s="57">
        <f t="shared" si="142"/>
        <v>138</v>
      </c>
      <c r="K172" s="462"/>
      <c r="L172" s="36" t="str">
        <f t="shared" si="143"/>
        <v/>
      </c>
      <c r="M172" s="26"/>
      <c r="N172" s="26"/>
      <c r="O172" s="26"/>
      <c r="P172" s="26"/>
      <c r="Q172" s="26"/>
      <c r="R172" s="57">
        <f t="shared" si="144"/>
        <v>138</v>
      </c>
      <c r="S172" s="462"/>
      <c r="T172" s="36" t="str">
        <f t="shared" si="145"/>
        <v/>
      </c>
      <c r="U172" s="26"/>
      <c r="V172" s="26"/>
      <c r="W172" s="26"/>
      <c r="X172" s="26"/>
      <c r="Y172" s="26"/>
      <c r="Z172" s="57">
        <f t="shared" si="146"/>
        <v>138</v>
      </c>
      <c r="AA172" s="462"/>
      <c r="AB172" s="36" t="str">
        <f t="shared" si="147"/>
        <v/>
      </c>
      <c r="AC172" s="26"/>
      <c r="AD172" s="26"/>
      <c r="AE172" s="26"/>
      <c r="AF172" s="26"/>
      <c r="AG172" s="26"/>
      <c r="AH172" s="57">
        <f t="shared" si="148"/>
        <v>138</v>
      </c>
      <c r="AI172" s="462"/>
      <c r="AJ172" s="36" t="str">
        <f t="shared" si="149"/>
        <v/>
      </c>
      <c r="AK172" s="26"/>
      <c r="AL172" s="26"/>
      <c r="AM172" s="26"/>
      <c r="AN172" s="26"/>
      <c r="AO172" s="26"/>
      <c r="AP172" s="57">
        <f t="shared" si="150"/>
        <v>138</v>
      </c>
      <c r="AQ172" s="462"/>
      <c r="AR172" s="36" t="str">
        <f t="shared" si="151"/>
        <v/>
      </c>
      <c r="AS172" s="26"/>
      <c r="AT172" s="26"/>
      <c r="AU172" s="26"/>
      <c r="AV172" s="26"/>
      <c r="AW172" s="26"/>
      <c r="AX172" s="57">
        <f t="shared" si="152"/>
        <v>138</v>
      </c>
      <c r="AY172" s="462"/>
      <c r="AZ172" s="36" t="str">
        <f t="shared" si="153"/>
        <v/>
      </c>
      <c r="BA172" s="26"/>
      <c r="BB172" s="26"/>
      <c r="BC172" s="26"/>
      <c r="BD172" s="26"/>
      <c r="BE172" s="26"/>
      <c r="BF172" s="57">
        <f t="shared" si="154"/>
        <v>138</v>
      </c>
      <c r="BG172" s="462"/>
      <c r="BH172" s="36" t="str">
        <f t="shared" si="155"/>
        <v/>
      </c>
      <c r="BI172" s="26"/>
      <c r="BJ172" s="26"/>
      <c r="BK172" s="26"/>
      <c r="BL172" s="26"/>
      <c r="BM172" s="26"/>
      <c r="BN172" s="57">
        <f t="shared" si="156"/>
        <v>138</v>
      </c>
      <c r="BO172" s="303"/>
      <c r="BP172" s="36" t="str">
        <f t="shared" si="157"/>
        <v/>
      </c>
      <c r="BQ172" s="26"/>
      <c r="BR172" s="26"/>
      <c r="BS172" s="26"/>
      <c r="BT172" s="26"/>
      <c r="BU172" s="26"/>
      <c r="BV172" s="57">
        <f t="shared" si="158"/>
        <v>138</v>
      </c>
      <c r="BW172" s="303"/>
      <c r="BX172" s="36" t="str">
        <f t="shared" si="159"/>
        <v/>
      </c>
      <c r="BY172" s="26"/>
      <c r="BZ172" s="26"/>
      <c r="CA172" s="26"/>
      <c r="CB172" s="26"/>
      <c r="CC172" s="26"/>
      <c r="CD172" s="57">
        <f t="shared" si="160"/>
        <v>138</v>
      </c>
      <c r="CE172" s="303"/>
      <c r="CF172" s="36" t="str">
        <f t="shared" si="161"/>
        <v/>
      </c>
      <c r="CL172" s="57">
        <f t="shared" si="162"/>
        <v>138</v>
      </c>
      <c r="CM172" s="303"/>
      <c r="CN172" s="36" t="str">
        <f t="shared" si="163"/>
        <v/>
      </c>
      <c r="CT172" s="57">
        <f t="shared" si="164"/>
        <v>138</v>
      </c>
      <c r="CU172" s="303"/>
      <c r="CV172" s="36" t="str">
        <f t="shared" si="165"/>
        <v/>
      </c>
      <c r="DB172" s="57">
        <f t="shared" si="166"/>
        <v>138</v>
      </c>
      <c r="DC172" s="303"/>
      <c r="DD172" s="36" t="str">
        <f t="shared" si="167"/>
        <v/>
      </c>
      <c r="DJ172" s="57">
        <f t="shared" si="168"/>
        <v>138</v>
      </c>
      <c r="DK172" s="303"/>
      <c r="DL172" s="36" t="str">
        <f t="shared" si="169"/>
        <v/>
      </c>
      <c r="DR172" s="57">
        <f t="shared" si="170"/>
        <v>138</v>
      </c>
      <c r="DS172" s="303"/>
      <c r="DT172" s="36" t="str">
        <f t="shared" si="171"/>
        <v/>
      </c>
      <c r="DZ172" s="57">
        <f t="shared" si="172"/>
        <v>138</v>
      </c>
      <c r="EA172" s="303"/>
      <c r="EB172" s="36" t="str">
        <f t="shared" si="173"/>
        <v/>
      </c>
      <c r="EC172" s="26"/>
      <c r="ED172" s="26"/>
      <c r="EE172" s="26"/>
      <c r="EF172" s="26"/>
      <c r="EG172" s="26"/>
      <c r="EH172" s="57">
        <f t="shared" si="174"/>
        <v>138</v>
      </c>
      <c r="EI172" s="303"/>
      <c r="EJ172" s="36" t="str">
        <f t="shared" si="175"/>
        <v/>
      </c>
      <c r="EK172" s="26"/>
      <c r="EL172" s="26"/>
      <c r="EM172" s="26"/>
      <c r="EN172" s="26"/>
      <c r="EO172" s="26"/>
      <c r="EP172" s="57">
        <f t="shared" si="176"/>
        <v>138</v>
      </c>
      <c r="EQ172" s="303"/>
      <c r="ER172" s="36" t="str">
        <f t="shared" si="177"/>
        <v/>
      </c>
      <c r="ES172" s="26"/>
      <c r="ET172" s="26"/>
      <c r="EU172" s="26"/>
      <c r="EV172" s="26"/>
      <c r="EW172" s="26"/>
      <c r="EX172" s="57">
        <f t="shared" si="178"/>
        <v>138</v>
      </c>
      <c r="EY172" s="303"/>
      <c r="EZ172" s="36" t="str">
        <f t="shared" si="179"/>
        <v/>
      </c>
      <c r="FA172" s="26"/>
      <c r="FB172" s="26"/>
      <c r="FC172" s="26"/>
      <c r="FD172" s="26"/>
      <c r="FE172" s="26"/>
    </row>
    <row r="173" spans="1:161" ht="14.5">
      <c r="A173" s="26"/>
      <c r="B173" s="57">
        <f t="shared" si="141"/>
        <v>139</v>
      </c>
      <c r="C173" s="462"/>
      <c r="D173" s="36" t="str">
        <f t="shared" si="140"/>
        <v/>
      </c>
      <c r="E173" s="26"/>
      <c r="F173" s="26"/>
      <c r="G173" s="26"/>
      <c r="H173" s="26"/>
      <c r="I173" s="26"/>
      <c r="J173" s="57">
        <f t="shared" si="142"/>
        <v>139</v>
      </c>
      <c r="K173" s="462"/>
      <c r="L173" s="36" t="str">
        <f t="shared" si="143"/>
        <v/>
      </c>
      <c r="M173" s="26"/>
      <c r="N173" s="26"/>
      <c r="O173" s="26"/>
      <c r="P173" s="26"/>
      <c r="Q173" s="26"/>
      <c r="R173" s="57">
        <f t="shared" si="144"/>
        <v>139</v>
      </c>
      <c r="S173" s="462"/>
      <c r="T173" s="36" t="str">
        <f t="shared" si="145"/>
        <v/>
      </c>
      <c r="U173" s="26"/>
      <c r="V173" s="26"/>
      <c r="W173" s="26"/>
      <c r="X173" s="26"/>
      <c r="Y173" s="26"/>
      <c r="Z173" s="57">
        <f t="shared" si="146"/>
        <v>139</v>
      </c>
      <c r="AA173" s="462"/>
      <c r="AB173" s="36" t="str">
        <f t="shared" si="147"/>
        <v/>
      </c>
      <c r="AC173" s="26"/>
      <c r="AD173" s="26"/>
      <c r="AE173" s="26"/>
      <c r="AF173" s="26"/>
      <c r="AG173" s="26"/>
      <c r="AH173" s="57">
        <f t="shared" si="148"/>
        <v>139</v>
      </c>
      <c r="AI173" s="462"/>
      <c r="AJ173" s="36" t="str">
        <f t="shared" si="149"/>
        <v/>
      </c>
      <c r="AK173" s="26"/>
      <c r="AL173" s="26"/>
      <c r="AM173" s="26"/>
      <c r="AN173" s="26"/>
      <c r="AO173" s="26"/>
      <c r="AP173" s="57">
        <f t="shared" si="150"/>
        <v>139</v>
      </c>
      <c r="AQ173" s="462"/>
      <c r="AR173" s="36" t="str">
        <f t="shared" si="151"/>
        <v/>
      </c>
      <c r="AS173" s="26"/>
      <c r="AT173" s="26"/>
      <c r="AU173" s="26"/>
      <c r="AV173" s="26"/>
      <c r="AW173" s="26"/>
      <c r="AX173" s="57">
        <f t="shared" si="152"/>
        <v>139</v>
      </c>
      <c r="AY173" s="462"/>
      <c r="AZ173" s="36" t="str">
        <f t="shared" si="153"/>
        <v/>
      </c>
      <c r="BA173" s="26"/>
      <c r="BB173" s="26"/>
      <c r="BC173" s="26"/>
      <c r="BD173" s="26"/>
      <c r="BE173" s="26"/>
      <c r="BF173" s="57">
        <f t="shared" si="154"/>
        <v>139</v>
      </c>
      <c r="BG173" s="462"/>
      <c r="BH173" s="36" t="str">
        <f t="shared" si="155"/>
        <v/>
      </c>
      <c r="BI173" s="26"/>
      <c r="BJ173" s="26"/>
      <c r="BK173" s="26"/>
      <c r="BL173" s="26"/>
      <c r="BM173" s="26"/>
      <c r="BN173" s="57">
        <f t="shared" si="156"/>
        <v>139</v>
      </c>
      <c r="BO173" s="303"/>
      <c r="BP173" s="36" t="str">
        <f t="shared" si="157"/>
        <v/>
      </c>
      <c r="BQ173" s="26"/>
      <c r="BR173" s="26"/>
      <c r="BS173" s="26"/>
      <c r="BT173" s="26"/>
      <c r="BU173" s="26"/>
      <c r="BV173" s="57">
        <f t="shared" si="158"/>
        <v>139</v>
      </c>
      <c r="BW173" s="303"/>
      <c r="BX173" s="36" t="str">
        <f t="shared" si="159"/>
        <v/>
      </c>
      <c r="BY173" s="26"/>
      <c r="BZ173" s="26"/>
      <c r="CA173" s="26"/>
      <c r="CB173" s="26"/>
      <c r="CC173" s="26"/>
      <c r="CD173" s="57">
        <f t="shared" si="160"/>
        <v>139</v>
      </c>
      <c r="CE173" s="303"/>
      <c r="CF173" s="36" t="str">
        <f t="shared" si="161"/>
        <v/>
      </c>
      <c r="CL173" s="57">
        <f t="shared" si="162"/>
        <v>139</v>
      </c>
      <c r="CM173" s="303"/>
      <c r="CN173" s="36" t="str">
        <f t="shared" si="163"/>
        <v/>
      </c>
      <c r="CT173" s="57">
        <f t="shared" si="164"/>
        <v>139</v>
      </c>
      <c r="CU173" s="303"/>
      <c r="CV173" s="36" t="str">
        <f t="shared" si="165"/>
        <v/>
      </c>
      <c r="DB173" s="57">
        <f t="shared" si="166"/>
        <v>139</v>
      </c>
      <c r="DC173" s="303"/>
      <c r="DD173" s="36" t="str">
        <f t="shared" si="167"/>
        <v/>
      </c>
      <c r="DJ173" s="57">
        <f t="shared" si="168"/>
        <v>139</v>
      </c>
      <c r="DK173" s="303"/>
      <c r="DL173" s="36" t="str">
        <f t="shared" si="169"/>
        <v/>
      </c>
      <c r="DR173" s="57">
        <f t="shared" si="170"/>
        <v>139</v>
      </c>
      <c r="DS173" s="303"/>
      <c r="DT173" s="36" t="str">
        <f t="shared" si="171"/>
        <v/>
      </c>
      <c r="DZ173" s="57">
        <f t="shared" si="172"/>
        <v>139</v>
      </c>
      <c r="EA173" s="303"/>
      <c r="EB173" s="36" t="str">
        <f t="shared" si="173"/>
        <v/>
      </c>
      <c r="EC173" s="26"/>
      <c r="ED173" s="26"/>
      <c r="EE173" s="26"/>
      <c r="EF173" s="26"/>
      <c r="EG173" s="26"/>
      <c r="EH173" s="57">
        <f t="shared" si="174"/>
        <v>139</v>
      </c>
      <c r="EI173" s="303"/>
      <c r="EJ173" s="36" t="str">
        <f t="shared" si="175"/>
        <v/>
      </c>
      <c r="EK173" s="26"/>
      <c r="EL173" s="26"/>
      <c r="EM173" s="26"/>
      <c r="EN173" s="26"/>
      <c r="EO173" s="26"/>
      <c r="EP173" s="57">
        <f t="shared" si="176"/>
        <v>139</v>
      </c>
      <c r="EQ173" s="303"/>
      <c r="ER173" s="36" t="str">
        <f t="shared" si="177"/>
        <v/>
      </c>
      <c r="ES173" s="26"/>
      <c r="ET173" s="26"/>
      <c r="EU173" s="26"/>
      <c r="EV173" s="26"/>
      <c r="EW173" s="26"/>
      <c r="EX173" s="57">
        <f t="shared" si="178"/>
        <v>139</v>
      </c>
      <c r="EY173" s="303"/>
      <c r="EZ173" s="36" t="str">
        <f t="shared" si="179"/>
        <v/>
      </c>
      <c r="FA173" s="26"/>
      <c r="FB173" s="26"/>
      <c r="FC173" s="26"/>
      <c r="FD173" s="26"/>
      <c r="FE173" s="26"/>
    </row>
    <row r="174" spans="1:161" ht="14.5">
      <c r="A174" s="26"/>
      <c r="B174" s="57">
        <f t="shared" si="141"/>
        <v>140</v>
      </c>
      <c r="C174" s="462"/>
      <c r="D174" s="36" t="str">
        <f t="shared" si="140"/>
        <v/>
      </c>
      <c r="E174" s="26"/>
      <c r="F174" s="26"/>
      <c r="G174" s="26"/>
      <c r="H174" s="26"/>
      <c r="I174" s="26"/>
      <c r="J174" s="57">
        <f t="shared" si="142"/>
        <v>140</v>
      </c>
      <c r="K174" s="462"/>
      <c r="L174" s="36" t="str">
        <f t="shared" si="143"/>
        <v/>
      </c>
      <c r="M174" s="26"/>
      <c r="N174" s="26"/>
      <c r="O174" s="26"/>
      <c r="P174" s="26"/>
      <c r="Q174" s="26"/>
      <c r="R174" s="57">
        <f t="shared" si="144"/>
        <v>140</v>
      </c>
      <c r="S174" s="462"/>
      <c r="T174" s="36" t="str">
        <f t="shared" si="145"/>
        <v/>
      </c>
      <c r="U174" s="26"/>
      <c r="V174" s="26"/>
      <c r="W174" s="26"/>
      <c r="X174" s="26"/>
      <c r="Y174" s="26"/>
      <c r="Z174" s="57">
        <f t="shared" si="146"/>
        <v>140</v>
      </c>
      <c r="AA174" s="462"/>
      <c r="AB174" s="36" t="str">
        <f t="shared" si="147"/>
        <v/>
      </c>
      <c r="AC174" s="26"/>
      <c r="AD174" s="26"/>
      <c r="AE174" s="26"/>
      <c r="AF174" s="26"/>
      <c r="AG174" s="26"/>
      <c r="AH174" s="57">
        <f t="shared" si="148"/>
        <v>140</v>
      </c>
      <c r="AI174" s="462"/>
      <c r="AJ174" s="36" t="str">
        <f t="shared" si="149"/>
        <v/>
      </c>
      <c r="AK174" s="26"/>
      <c r="AL174" s="26"/>
      <c r="AM174" s="26"/>
      <c r="AN174" s="26"/>
      <c r="AO174" s="26"/>
      <c r="AP174" s="57">
        <f t="shared" si="150"/>
        <v>140</v>
      </c>
      <c r="AQ174" s="462"/>
      <c r="AR174" s="36" t="str">
        <f t="shared" si="151"/>
        <v/>
      </c>
      <c r="AS174" s="26"/>
      <c r="AT174" s="26"/>
      <c r="AU174" s="26"/>
      <c r="AV174" s="26"/>
      <c r="AW174" s="26"/>
      <c r="AX174" s="57">
        <f t="shared" si="152"/>
        <v>140</v>
      </c>
      <c r="AY174" s="462"/>
      <c r="AZ174" s="36" t="str">
        <f t="shared" si="153"/>
        <v/>
      </c>
      <c r="BA174" s="26"/>
      <c r="BB174" s="26"/>
      <c r="BC174" s="26"/>
      <c r="BD174" s="26"/>
      <c r="BE174" s="26"/>
      <c r="BF174" s="57">
        <f t="shared" si="154"/>
        <v>140</v>
      </c>
      <c r="BG174" s="462"/>
      <c r="BH174" s="36" t="str">
        <f t="shared" si="155"/>
        <v/>
      </c>
      <c r="BI174" s="26"/>
      <c r="BJ174" s="26"/>
      <c r="BK174" s="26"/>
      <c r="BL174" s="26"/>
      <c r="BM174" s="26"/>
      <c r="BN174" s="57">
        <f t="shared" si="156"/>
        <v>140</v>
      </c>
      <c r="BO174" s="303"/>
      <c r="BP174" s="36" t="str">
        <f t="shared" si="157"/>
        <v/>
      </c>
      <c r="BQ174" s="26"/>
      <c r="BR174" s="26"/>
      <c r="BS174" s="26"/>
      <c r="BT174" s="26"/>
      <c r="BU174" s="26"/>
      <c r="BV174" s="57">
        <f t="shared" si="158"/>
        <v>140</v>
      </c>
      <c r="BW174" s="303"/>
      <c r="BX174" s="36" t="str">
        <f t="shared" si="159"/>
        <v/>
      </c>
      <c r="BY174" s="26"/>
      <c r="BZ174" s="26"/>
      <c r="CA174" s="26"/>
      <c r="CB174" s="26"/>
      <c r="CC174" s="26"/>
      <c r="CD174" s="57">
        <f t="shared" si="160"/>
        <v>140</v>
      </c>
      <c r="CE174" s="303"/>
      <c r="CF174" s="36" t="str">
        <f t="shared" si="161"/>
        <v/>
      </c>
      <c r="CL174" s="57">
        <f t="shared" si="162"/>
        <v>140</v>
      </c>
      <c r="CM174" s="303"/>
      <c r="CN174" s="36" t="str">
        <f t="shared" si="163"/>
        <v/>
      </c>
      <c r="CT174" s="57">
        <f t="shared" si="164"/>
        <v>140</v>
      </c>
      <c r="CU174" s="303"/>
      <c r="CV174" s="36" t="str">
        <f t="shared" si="165"/>
        <v/>
      </c>
      <c r="DB174" s="57">
        <f t="shared" si="166"/>
        <v>140</v>
      </c>
      <c r="DC174" s="303"/>
      <c r="DD174" s="36" t="str">
        <f t="shared" si="167"/>
        <v/>
      </c>
      <c r="DJ174" s="57">
        <f t="shared" si="168"/>
        <v>140</v>
      </c>
      <c r="DK174" s="303"/>
      <c r="DL174" s="36" t="str">
        <f t="shared" si="169"/>
        <v/>
      </c>
      <c r="DR174" s="57">
        <f t="shared" si="170"/>
        <v>140</v>
      </c>
      <c r="DS174" s="303"/>
      <c r="DT174" s="36" t="str">
        <f t="shared" si="171"/>
        <v/>
      </c>
      <c r="DZ174" s="57">
        <f t="shared" si="172"/>
        <v>140</v>
      </c>
      <c r="EA174" s="303"/>
      <c r="EB174" s="36" t="str">
        <f t="shared" si="173"/>
        <v/>
      </c>
      <c r="EC174" s="26"/>
      <c r="ED174" s="26"/>
      <c r="EE174" s="26"/>
      <c r="EF174" s="26"/>
      <c r="EG174" s="26"/>
      <c r="EH174" s="57">
        <f t="shared" si="174"/>
        <v>140</v>
      </c>
      <c r="EI174" s="303"/>
      <c r="EJ174" s="36" t="str">
        <f t="shared" si="175"/>
        <v/>
      </c>
      <c r="EK174" s="26"/>
      <c r="EL174" s="26"/>
      <c r="EM174" s="26"/>
      <c r="EN174" s="26"/>
      <c r="EO174" s="26"/>
      <c r="EP174" s="57">
        <f t="shared" si="176"/>
        <v>140</v>
      </c>
      <c r="EQ174" s="303"/>
      <c r="ER174" s="36" t="str">
        <f t="shared" si="177"/>
        <v/>
      </c>
      <c r="ES174" s="26"/>
      <c r="ET174" s="26"/>
      <c r="EU174" s="26"/>
      <c r="EV174" s="26"/>
      <c r="EW174" s="26"/>
      <c r="EX174" s="57">
        <f t="shared" si="178"/>
        <v>140</v>
      </c>
      <c r="EY174" s="303"/>
      <c r="EZ174" s="36" t="str">
        <f t="shared" si="179"/>
        <v/>
      </c>
      <c r="FA174" s="26"/>
      <c r="FB174" s="26"/>
      <c r="FC174" s="26"/>
      <c r="FD174" s="26"/>
      <c r="FE174" s="26"/>
    </row>
    <row r="175" spans="1:161" ht="14.5">
      <c r="A175" s="26"/>
      <c r="B175" s="57">
        <f t="shared" si="141"/>
        <v>141</v>
      </c>
      <c r="C175" s="462"/>
      <c r="D175" s="36" t="str">
        <f t="shared" si="140"/>
        <v/>
      </c>
      <c r="E175" s="26"/>
      <c r="F175" s="26"/>
      <c r="G175" s="26"/>
      <c r="H175" s="26"/>
      <c r="I175" s="26"/>
      <c r="J175" s="57">
        <f t="shared" si="142"/>
        <v>141</v>
      </c>
      <c r="K175" s="462"/>
      <c r="L175" s="36" t="str">
        <f t="shared" si="143"/>
        <v/>
      </c>
      <c r="M175" s="26"/>
      <c r="N175" s="26"/>
      <c r="O175" s="26"/>
      <c r="P175" s="26"/>
      <c r="Q175" s="26"/>
      <c r="R175" s="57">
        <f t="shared" si="144"/>
        <v>141</v>
      </c>
      <c r="S175" s="462"/>
      <c r="T175" s="36" t="str">
        <f t="shared" si="145"/>
        <v/>
      </c>
      <c r="U175" s="26"/>
      <c r="V175" s="26"/>
      <c r="W175" s="26"/>
      <c r="X175" s="26"/>
      <c r="Y175" s="26"/>
      <c r="Z175" s="57">
        <f t="shared" si="146"/>
        <v>141</v>
      </c>
      <c r="AA175" s="462"/>
      <c r="AB175" s="36" t="str">
        <f t="shared" si="147"/>
        <v/>
      </c>
      <c r="AC175" s="26"/>
      <c r="AD175" s="26"/>
      <c r="AE175" s="26"/>
      <c r="AF175" s="26"/>
      <c r="AG175" s="26"/>
      <c r="AH175" s="57">
        <f t="shared" si="148"/>
        <v>141</v>
      </c>
      <c r="AI175" s="462"/>
      <c r="AJ175" s="36" t="str">
        <f t="shared" si="149"/>
        <v/>
      </c>
      <c r="AK175" s="26"/>
      <c r="AL175" s="26"/>
      <c r="AM175" s="26"/>
      <c r="AN175" s="26"/>
      <c r="AO175" s="26"/>
      <c r="AP175" s="57">
        <f t="shared" si="150"/>
        <v>141</v>
      </c>
      <c r="AQ175" s="462"/>
      <c r="AR175" s="36" t="str">
        <f t="shared" si="151"/>
        <v/>
      </c>
      <c r="AS175" s="26"/>
      <c r="AT175" s="26"/>
      <c r="AU175" s="26"/>
      <c r="AV175" s="26"/>
      <c r="AW175" s="26"/>
      <c r="AX175" s="57">
        <f t="shared" si="152"/>
        <v>141</v>
      </c>
      <c r="AY175" s="462"/>
      <c r="AZ175" s="36" t="str">
        <f t="shared" si="153"/>
        <v/>
      </c>
      <c r="BA175" s="26"/>
      <c r="BB175" s="26"/>
      <c r="BC175" s="26"/>
      <c r="BD175" s="26"/>
      <c r="BE175" s="26"/>
      <c r="BF175" s="57">
        <f t="shared" si="154"/>
        <v>141</v>
      </c>
      <c r="BG175" s="462"/>
      <c r="BH175" s="36" t="str">
        <f t="shared" si="155"/>
        <v/>
      </c>
      <c r="BI175" s="26"/>
      <c r="BJ175" s="26"/>
      <c r="BK175" s="26"/>
      <c r="BL175" s="26"/>
      <c r="BM175" s="26"/>
      <c r="BN175" s="57">
        <f t="shared" si="156"/>
        <v>141</v>
      </c>
      <c r="BO175" s="303"/>
      <c r="BP175" s="36" t="str">
        <f t="shared" si="157"/>
        <v/>
      </c>
      <c r="BQ175" s="26"/>
      <c r="BR175" s="26"/>
      <c r="BS175" s="26"/>
      <c r="BT175" s="26"/>
      <c r="BU175" s="26"/>
      <c r="BV175" s="57">
        <f t="shared" si="158"/>
        <v>141</v>
      </c>
      <c r="BW175" s="303"/>
      <c r="BX175" s="36" t="str">
        <f t="shared" si="159"/>
        <v/>
      </c>
      <c r="BY175" s="26"/>
      <c r="BZ175" s="26"/>
      <c r="CA175" s="26"/>
      <c r="CB175" s="26"/>
      <c r="CC175" s="26"/>
      <c r="CD175" s="57">
        <f t="shared" si="160"/>
        <v>141</v>
      </c>
      <c r="CE175" s="303"/>
      <c r="CF175" s="36" t="str">
        <f t="shared" si="161"/>
        <v/>
      </c>
      <c r="CL175" s="57">
        <f t="shared" si="162"/>
        <v>141</v>
      </c>
      <c r="CM175" s="303"/>
      <c r="CN175" s="36" t="str">
        <f t="shared" si="163"/>
        <v/>
      </c>
      <c r="CT175" s="57">
        <f t="shared" si="164"/>
        <v>141</v>
      </c>
      <c r="CU175" s="303"/>
      <c r="CV175" s="36" t="str">
        <f t="shared" si="165"/>
        <v/>
      </c>
      <c r="DB175" s="57">
        <f t="shared" si="166"/>
        <v>141</v>
      </c>
      <c r="DC175" s="303"/>
      <c r="DD175" s="36" t="str">
        <f t="shared" si="167"/>
        <v/>
      </c>
      <c r="DJ175" s="57">
        <f t="shared" si="168"/>
        <v>141</v>
      </c>
      <c r="DK175" s="303"/>
      <c r="DL175" s="36" t="str">
        <f t="shared" si="169"/>
        <v/>
      </c>
      <c r="DR175" s="57">
        <f t="shared" si="170"/>
        <v>141</v>
      </c>
      <c r="DS175" s="303"/>
      <c r="DT175" s="36" t="str">
        <f t="shared" si="171"/>
        <v/>
      </c>
      <c r="DZ175" s="57">
        <f t="shared" si="172"/>
        <v>141</v>
      </c>
      <c r="EA175" s="303"/>
      <c r="EB175" s="36" t="str">
        <f t="shared" si="173"/>
        <v/>
      </c>
      <c r="EC175" s="26"/>
      <c r="ED175" s="26"/>
      <c r="EE175" s="26"/>
      <c r="EF175" s="26"/>
      <c r="EG175" s="26"/>
      <c r="EH175" s="57">
        <f t="shared" si="174"/>
        <v>141</v>
      </c>
      <c r="EI175" s="303"/>
      <c r="EJ175" s="36" t="str">
        <f t="shared" si="175"/>
        <v/>
      </c>
      <c r="EK175" s="26"/>
      <c r="EL175" s="26"/>
      <c r="EM175" s="26"/>
      <c r="EN175" s="26"/>
      <c r="EO175" s="26"/>
      <c r="EP175" s="57">
        <f t="shared" si="176"/>
        <v>141</v>
      </c>
      <c r="EQ175" s="303"/>
      <c r="ER175" s="36" t="str">
        <f t="shared" si="177"/>
        <v/>
      </c>
      <c r="ES175" s="26"/>
      <c r="ET175" s="26"/>
      <c r="EU175" s="26"/>
      <c r="EV175" s="26"/>
      <c r="EW175" s="26"/>
      <c r="EX175" s="57">
        <f t="shared" si="178"/>
        <v>141</v>
      </c>
      <c r="EY175" s="303"/>
      <c r="EZ175" s="36" t="str">
        <f t="shared" si="179"/>
        <v/>
      </c>
      <c r="FA175" s="26"/>
      <c r="FB175" s="26"/>
      <c r="FC175" s="26"/>
      <c r="FD175" s="26"/>
      <c r="FE175" s="26"/>
    </row>
    <row r="176" spans="1:161" ht="14.5">
      <c r="A176" s="26"/>
      <c r="B176" s="57">
        <f t="shared" si="141"/>
        <v>142</v>
      </c>
      <c r="C176" s="462"/>
      <c r="D176" s="36" t="str">
        <f t="shared" si="140"/>
        <v/>
      </c>
      <c r="E176" s="26"/>
      <c r="F176" s="26"/>
      <c r="G176" s="26"/>
      <c r="H176" s="26"/>
      <c r="I176" s="26"/>
      <c r="J176" s="57">
        <f t="shared" si="142"/>
        <v>142</v>
      </c>
      <c r="K176" s="462"/>
      <c r="L176" s="36" t="str">
        <f t="shared" si="143"/>
        <v/>
      </c>
      <c r="M176" s="26"/>
      <c r="N176" s="26"/>
      <c r="O176" s="26"/>
      <c r="P176" s="26"/>
      <c r="Q176" s="26"/>
      <c r="R176" s="57">
        <f t="shared" si="144"/>
        <v>142</v>
      </c>
      <c r="S176" s="462"/>
      <c r="T176" s="36" t="str">
        <f t="shared" si="145"/>
        <v/>
      </c>
      <c r="U176" s="26"/>
      <c r="V176" s="26"/>
      <c r="W176" s="26"/>
      <c r="X176" s="26"/>
      <c r="Y176" s="26"/>
      <c r="Z176" s="57">
        <f t="shared" si="146"/>
        <v>142</v>
      </c>
      <c r="AA176" s="462"/>
      <c r="AB176" s="36" t="str">
        <f t="shared" si="147"/>
        <v/>
      </c>
      <c r="AC176" s="26"/>
      <c r="AD176" s="26"/>
      <c r="AE176" s="26"/>
      <c r="AF176" s="26"/>
      <c r="AG176" s="26"/>
      <c r="AH176" s="57">
        <f t="shared" si="148"/>
        <v>142</v>
      </c>
      <c r="AI176" s="462"/>
      <c r="AJ176" s="36" t="str">
        <f t="shared" si="149"/>
        <v/>
      </c>
      <c r="AK176" s="26"/>
      <c r="AL176" s="26"/>
      <c r="AM176" s="26"/>
      <c r="AN176" s="26"/>
      <c r="AO176" s="26"/>
      <c r="AP176" s="57">
        <f t="shared" si="150"/>
        <v>142</v>
      </c>
      <c r="AQ176" s="462"/>
      <c r="AR176" s="36" t="str">
        <f t="shared" si="151"/>
        <v/>
      </c>
      <c r="AS176" s="26"/>
      <c r="AT176" s="26"/>
      <c r="AU176" s="26"/>
      <c r="AV176" s="26"/>
      <c r="AW176" s="26"/>
      <c r="AX176" s="57">
        <f t="shared" si="152"/>
        <v>142</v>
      </c>
      <c r="AY176" s="462"/>
      <c r="AZ176" s="36" t="str">
        <f t="shared" si="153"/>
        <v/>
      </c>
      <c r="BA176" s="26"/>
      <c r="BB176" s="26"/>
      <c r="BC176" s="26"/>
      <c r="BD176" s="26"/>
      <c r="BE176" s="26"/>
      <c r="BF176" s="57">
        <f t="shared" si="154"/>
        <v>142</v>
      </c>
      <c r="BG176" s="462"/>
      <c r="BH176" s="36" t="str">
        <f t="shared" si="155"/>
        <v/>
      </c>
      <c r="BI176" s="26"/>
      <c r="BJ176" s="26"/>
      <c r="BK176" s="26"/>
      <c r="BL176" s="26"/>
      <c r="BM176" s="26"/>
      <c r="BN176" s="57">
        <f t="shared" si="156"/>
        <v>142</v>
      </c>
      <c r="BO176" s="303"/>
      <c r="BP176" s="36" t="str">
        <f t="shared" si="157"/>
        <v/>
      </c>
      <c r="BQ176" s="26"/>
      <c r="BR176" s="26"/>
      <c r="BS176" s="26"/>
      <c r="BT176" s="26"/>
      <c r="BU176" s="26"/>
      <c r="BV176" s="57">
        <f t="shared" si="158"/>
        <v>142</v>
      </c>
      <c r="BW176" s="303"/>
      <c r="BX176" s="36" t="str">
        <f t="shared" si="159"/>
        <v/>
      </c>
      <c r="BY176" s="26"/>
      <c r="BZ176" s="26"/>
      <c r="CA176" s="26"/>
      <c r="CB176" s="26"/>
      <c r="CC176" s="26"/>
      <c r="CD176" s="57">
        <f t="shared" si="160"/>
        <v>142</v>
      </c>
      <c r="CE176" s="303"/>
      <c r="CF176" s="36" t="str">
        <f t="shared" si="161"/>
        <v/>
      </c>
      <c r="CL176" s="57">
        <f t="shared" si="162"/>
        <v>142</v>
      </c>
      <c r="CM176" s="303"/>
      <c r="CN176" s="36" t="str">
        <f t="shared" si="163"/>
        <v/>
      </c>
      <c r="CT176" s="57">
        <f t="shared" si="164"/>
        <v>142</v>
      </c>
      <c r="CU176" s="303"/>
      <c r="CV176" s="36" t="str">
        <f t="shared" si="165"/>
        <v/>
      </c>
      <c r="DB176" s="57">
        <f t="shared" si="166"/>
        <v>142</v>
      </c>
      <c r="DC176" s="303"/>
      <c r="DD176" s="36" t="str">
        <f t="shared" si="167"/>
        <v/>
      </c>
      <c r="DJ176" s="57">
        <f t="shared" si="168"/>
        <v>142</v>
      </c>
      <c r="DK176" s="303"/>
      <c r="DL176" s="36" t="str">
        <f t="shared" si="169"/>
        <v/>
      </c>
      <c r="DR176" s="57">
        <f t="shared" si="170"/>
        <v>142</v>
      </c>
      <c r="DS176" s="303"/>
      <c r="DT176" s="36" t="str">
        <f t="shared" si="171"/>
        <v/>
      </c>
      <c r="DZ176" s="57">
        <f t="shared" si="172"/>
        <v>142</v>
      </c>
      <c r="EA176" s="303"/>
      <c r="EB176" s="36" t="str">
        <f t="shared" si="173"/>
        <v/>
      </c>
      <c r="EC176" s="26"/>
      <c r="ED176" s="26"/>
      <c r="EE176" s="26"/>
      <c r="EF176" s="26"/>
      <c r="EG176" s="26"/>
      <c r="EH176" s="57">
        <f t="shared" si="174"/>
        <v>142</v>
      </c>
      <c r="EI176" s="303"/>
      <c r="EJ176" s="36" t="str">
        <f t="shared" si="175"/>
        <v/>
      </c>
      <c r="EK176" s="26"/>
      <c r="EL176" s="26"/>
      <c r="EM176" s="26"/>
      <c r="EN176" s="26"/>
      <c r="EO176" s="26"/>
      <c r="EP176" s="57">
        <f t="shared" si="176"/>
        <v>142</v>
      </c>
      <c r="EQ176" s="303"/>
      <c r="ER176" s="36" t="str">
        <f t="shared" si="177"/>
        <v/>
      </c>
      <c r="ES176" s="26"/>
      <c r="ET176" s="26"/>
      <c r="EU176" s="26"/>
      <c r="EV176" s="26"/>
      <c r="EW176" s="26"/>
      <c r="EX176" s="57">
        <f t="shared" si="178"/>
        <v>142</v>
      </c>
      <c r="EY176" s="303"/>
      <c r="EZ176" s="36" t="str">
        <f t="shared" si="179"/>
        <v/>
      </c>
      <c r="FA176" s="26"/>
      <c r="FB176" s="26"/>
      <c r="FC176" s="26"/>
      <c r="FD176" s="26"/>
      <c r="FE176" s="26"/>
    </row>
    <row r="177" spans="1:161" ht="14.5">
      <c r="A177" s="26"/>
      <c r="B177" s="57">
        <f t="shared" si="141"/>
        <v>143</v>
      </c>
      <c r="C177" s="462"/>
      <c r="D177" s="36" t="str">
        <f t="shared" si="140"/>
        <v/>
      </c>
      <c r="E177" s="26"/>
      <c r="F177" s="26"/>
      <c r="G177" s="26"/>
      <c r="H177" s="26"/>
      <c r="I177" s="26"/>
      <c r="J177" s="57">
        <f t="shared" si="142"/>
        <v>143</v>
      </c>
      <c r="K177" s="462"/>
      <c r="L177" s="36" t="str">
        <f t="shared" si="143"/>
        <v/>
      </c>
      <c r="M177" s="26"/>
      <c r="N177" s="26"/>
      <c r="O177" s="26"/>
      <c r="P177" s="26"/>
      <c r="Q177" s="26"/>
      <c r="R177" s="57">
        <f t="shared" si="144"/>
        <v>143</v>
      </c>
      <c r="S177" s="462"/>
      <c r="T177" s="36" t="str">
        <f t="shared" si="145"/>
        <v/>
      </c>
      <c r="U177" s="26"/>
      <c r="V177" s="26"/>
      <c r="W177" s="26"/>
      <c r="X177" s="26"/>
      <c r="Y177" s="26"/>
      <c r="Z177" s="57">
        <f t="shared" si="146"/>
        <v>143</v>
      </c>
      <c r="AA177" s="462"/>
      <c r="AB177" s="36" t="str">
        <f t="shared" si="147"/>
        <v/>
      </c>
      <c r="AC177" s="26"/>
      <c r="AD177" s="26"/>
      <c r="AE177" s="26"/>
      <c r="AF177" s="26"/>
      <c r="AG177" s="26"/>
      <c r="AH177" s="57">
        <f t="shared" si="148"/>
        <v>143</v>
      </c>
      <c r="AI177" s="462"/>
      <c r="AJ177" s="36" t="str">
        <f t="shared" si="149"/>
        <v/>
      </c>
      <c r="AK177" s="26"/>
      <c r="AL177" s="26"/>
      <c r="AM177" s="26"/>
      <c r="AN177" s="26"/>
      <c r="AO177" s="26"/>
      <c r="AP177" s="57">
        <f t="shared" si="150"/>
        <v>143</v>
      </c>
      <c r="AQ177" s="462"/>
      <c r="AR177" s="36" t="str">
        <f t="shared" si="151"/>
        <v/>
      </c>
      <c r="AS177" s="26"/>
      <c r="AT177" s="26"/>
      <c r="AU177" s="26"/>
      <c r="AV177" s="26"/>
      <c r="AW177" s="26"/>
      <c r="AX177" s="57">
        <f t="shared" si="152"/>
        <v>143</v>
      </c>
      <c r="AY177" s="462"/>
      <c r="AZ177" s="36" t="str">
        <f t="shared" si="153"/>
        <v/>
      </c>
      <c r="BA177" s="26"/>
      <c r="BB177" s="26"/>
      <c r="BC177" s="26"/>
      <c r="BD177" s="26"/>
      <c r="BE177" s="26"/>
      <c r="BF177" s="57">
        <f t="shared" si="154"/>
        <v>143</v>
      </c>
      <c r="BG177" s="462"/>
      <c r="BH177" s="36" t="str">
        <f t="shared" si="155"/>
        <v/>
      </c>
      <c r="BI177" s="26"/>
      <c r="BJ177" s="26"/>
      <c r="BK177" s="26"/>
      <c r="BL177" s="26"/>
      <c r="BM177" s="26"/>
      <c r="BN177" s="57">
        <f t="shared" si="156"/>
        <v>143</v>
      </c>
      <c r="BO177" s="303"/>
      <c r="BP177" s="36" t="str">
        <f t="shared" si="157"/>
        <v/>
      </c>
      <c r="BQ177" s="26"/>
      <c r="BR177" s="26"/>
      <c r="BS177" s="26"/>
      <c r="BT177" s="26"/>
      <c r="BU177" s="26"/>
      <c r="BV177" s="57">
        <f t="shared" si="158"/>
        <v>143</v>
      </c>
      <c r="BW177" s="303"/>
      <c r="BX177" s="36" t="str">
        <f t="shared" si="159"/>
        <v/>
      </c>
      <c r="BY177" s="26"/>
      <c r="BZ177" s="26"/>
      <c r="CA177" s="26"/>
      <c r="CB177" s="26"/>
      <c r="CC177" s="26"/>
      <c r="CD177" s="57">
        <f t="shared" si="160"/>
        <v>143</v>
      </c>
      <c r="CE177" s="303"/>
      <c r="CF177" s="36" t="str">
        <f t="shared" si="161"/>
        <v/>
      </c>
      <c r="CL177" s="57">
        <f t="shared" si="162"/>
        <v>143</v>
      </c>
      <c r="CM177" s="303"/>
      <c r="CN177" s="36" t="str">
        <f t="shared" si="163"/>
        <v/>
      </c>
      <c r="CT177" s="57">
        <f t="shared" si="164"/>
        <v>143</v>
      </c>
      <c r="CU177" s="303"/>
      <c r="CV177" s="36" t="str">
        <f t="shared" si="165"/>
        <v/>
      </c>
      <c r="DB177" s="57">
        <f t="shared" si="166"/>
        <v>143</v>
      </c>
      <c r="DC177" s="303"/>
      <c r="DD177" s="36" t="str">
        <f t="shared" si="167"/>
        <v/>
      </c>
      <c r="DJ177" s="57">
        <f t="shared" si="168"/>
        <v>143</v>
      </c>
      <c r="DK177" s="303"/>
      <c r="DL177" s="36" t="str">
        <f t="shared" si="169"/>
        <v/>
      </c>
      <c r="DR177" s="57">
        <f t="shared" si="170"/>
        <v>143</v>
      </c>
      <c r="DS177" s="303"/>
      <c r="DT177" s="36" t="str">
        <f t="shared" si="171"/>
        <v/>
      </c>
      <c r="DZ177" s="57">
        <f t="shared" si="172"/>
        <v>143</v>
      </c>
      <c r="EA177" s="303"/>
      <c r="EB177" s="36" t="str">
        <f t="shared" si="173"/>
        <v/>
      </c>
      <c r="EC177" s="26"/>
      <c r="ED177" s="26"/>
      <c r="EE177" s="26"/>
      <c r="EF177" s="26"/>
      <c r="EG177" s="26"/>
      <c r="EH177" s="57">
        <f t="shared" si="174"/>
        <v>143</v>
      </c>
      <c r="EI177" s="303"/>
      <c r="EJ177" s="36" t="str">
        <f t="shared" si="175"/>
        <v/>
      </c>
      <c r="EK177" s="26"/>
      <c r="EL177" s="26"/>
      <c r="EM177" s="26"/>
      <c r="EN177" s="26"/>
      <c r="EO177" s="26"/>
      <c r="EP177" s="57">
        <f t="shared" si="176"/>
        <v>143</v>
      </c>
      <c r="EQ177" s="303"/>
      <c r="ER177" s="36" t="str">
        <f t="shared" si="177"/>
        <v/>
      </c>
      <c r="ES177" s="26"/>
      <c r="ET177" s="26"/>
      <c r="EU177" s="26"/>
      <c r="EV177" s="26"/>
      <c r="EW177" s="26"/>
      <c r="EX177" s="57">
        <f t="shared" si="178"/>
        <v>143</v>
      </c>
      <c r="EY177" s="303"/>
      <c r="EZ177" s="36" t="str">
        <f t="shared" si="179"/>
        <v/>
      </c>
      <c r="FA177" s="26"/>
      <c r="FB177" s="26"/>
      <c r="FC177" s="26"/>
      <c r="FD177" s="26"/>
      <c r="FE177" s="26"/>
    </row>
    <row r="178" spans="1:161" ht="14.5">
      <c r="A178" s="26"/>
      <c r="B178" s="57">
        <f t="shared" si="141"/>
        <v>144</v>
      </c>
      <c r="C178" s="462"/>
      <c r="D178" s="36" t="str">
        <f t="shared" si="140"/>
        <v/>
      </c>
      <c r="E178" s="26"/>
      <c r="F178" s="26"/>
      <c r="G178" s="26"/>
      <c r="H178" s="26"/>
      <c r="I178" s="26"/>
      <c r="J178" s="57">
        <f t="shared" si="142"/>
        <v>144</v>
      </c>
      <c r="K178" s="462"/>
      <c r="L178" s="36" t="str">
        <f t="shared" si="143"/>
        <v/>
      </c>
      <c r="M178" s="26"/>
      <c r="N178" s="26"/>
      <c r="O178" s="26"/>
      <c r="P178" s="26"/>
      <c r="Q178" s="26"/>
      <c r="R178" s="57">
        <f t="shared" si="144"/>
        <v>144</v>
      </c>
      <c r="S178" s="462"/>
      <c r="T178" s="36" t="str">
        <f t="shared" si="145"/>
        <v/>
      </c>
      <c r="U178" s="26"/>
      <c r="V178" s="26"/>
      <c r="W178" s="26"/>
      <c r="X178" s="26"/>
      <c r="Y178" s="26"/>
      <c r="Z178" s="57">
        <f t="shared" si="146"/>
        <v>144</v>
      </c>
      <c r="AA178" s="462"/>
      <c r="AB178" s="36" t="str">
        <f t="shared" si="147"/>
        <v/>
      </c>
      <c r="AC178" s="26"/>
      <c r="AD178" s="26"/>
      <c r="AE178" s="26"/>
      <c r="AF178" s="26"/>
      <c r="AG178" s="26"/>
      <c r="AH178" s="57">
        <f t="shared" si="148"/>
        <v>144</v>
      </c>
      <c r="AI178" s="462"/>
      <c r="AJ178" s="36" t="str">
        <f t="shared" si="149"/>
        <v/>
      </c>
      <c r="AK178" s="26"/>
      <c r="AL178" s="26"/>
      <c r="AM178" s="26"/>
      <c r="AN178" s="26"/>
      <c r="AO178" s="26"/>
      <c r="AP178" s="57">
        <f t="shared" si="150"/>
        <v>144</v>
      </c>
      <c r="AQ178" s="462"/>
      <c r="AR178" s="36" t="str">
        <f t="shared" si="151"/>
        <v/>
      </c>
      <c r="AS178" s="26"/>
      <c r="AT178" s="26"/>
      <c r="AU178" s="26"/>
      <c r="AV178" s="26"/>
      <c r="AW178" s="26"/>
      <c r="AX178" s="57">
        <f t="shared" si="152"/>
        <v>144</v>
      </c>
      <c r="AY178" s="462"/>
      <c r="AZ178" s="36" t="str">
        <f t="shared" si="153"/>
        <v/>
      </c>
      <c r="BA178" s="26"/>
      <c r="BB178" s="26"/>
      <c r="BC178" s="26"/>
      <c r="BD178" s="26"/>
      <c r="BE178" s="26"/>
      <c r="BF178" s="57">
        <f t="shared" si="154"/>
        <v>144</v>
      </c>
      <c r="BG178" s="462"/>
      <c r="BH178" s="36" t="str">
        <f t="shared" si="155"/>
        <v/>
      </c>
      <c r="BI178" s="26"/>
      <c r="BJ178" s="26"/>
      <c r="BK178" s="26"/>
      <c r="BL178" s="26"/>
      <c r="BM178" s="26"/>
      <c r="BN178" s="57">
        <f t="shared" si="156"/>
        <v>144</v>
      </c>
      <c r="BO178" s="303"/>
      <c r="BP178" s="36" t="str">
        <f t="shared" si="157"/>
        <v/>
      </c>
      <c r="BQ178" s="26"/>
      <c r="BR178" s="26"/>
      <c r="BS178" s="26"/>
      <c r="BT178" s="26"/>
      <c r="BU178" s="26"/>
      <c r="BV178" s="57">
        <f t="shared" si="158"/>
        <v>144</v>
      </c>
      <c r="BW178" s="303"/>
      <c r="BX178" s="36" t="str">
        <f t="shared" si="159"/>
        <v/>
      </c>
      <c r="BY178" s="26"/>
      <c r="BZ178" s="26"/>
      <c r="CA178" s="26"/>
      <c r="CB178" s="26"/>
      <c r="CC178" s="26"/>
      <c r="CD178" s="57">
        <f t="shared" si="160"/>
        <v>144</v>
      </c>
      <c r="CE178" s="303"/>
      <c r="CF178" s="36" t="str">
        <f t="shared" si="161"/>
        <v/>
      </c>
      <c r="CL178" s="57">
        <f t="shared" si="162"/>
        <v>144</v>
      </c>
      <c r="CM178" s="303"/>
      <c r="CN178" s="36" t="str">
        <f t="shared" si="163"/>
        <v/>
      </c>
      <c r="CT178" s="57">
        <f t="shared" si="164"/>
        <v>144</v>
      </c>
      <c r="CU178" s="303"/>
      <c r="CV178" s="36" t="str">
        <f t="shared" si="165"/>
        <v/>
      </c>
      <c r="DB178" s="57">
        <f t="shared" si="166"/>
        <v>144</v>
      </c>
      <c r="DC178" s="303"/>
      <c r="DD178" s="36" t="str">
        <f t="shared" si="167"/>
        <v/>
      </c>
      <c r="DJ178" s="57">
        <f t="shared" si="168"/>
        <v>144</v>
      </c>
      <c r="DK178" s="303"/>
      <c r="DL178" s="36" t="str">
        <f t="shared" si="169"/>
        <v/>
      </c>
      <c r="DR178" s="57">
        <f t="shared" si="170"/>
        <v>144</v>
      </c>
      <c r="DS178" s="303"/>
      <c r="DT178" s="36" t="str">
        <f t="shared" si="171"/>
        <v/>
      </c>
      <c r="DZ178" s="57">
        <f t="shared" si="172"/>
        <v>144</v>
      </c>
      <c r="EA178" s="303"/>
      <c r="EB178" s="36" t="str">
        <f t="shared" si="173"/>
        <v/>
      </c>
      <c r="EC178" s="26"/>
      <c r="ED178" s="26"/>
      <c r="EE178" s="26"/>
      <c r="EF178" s="26"/>
      <c r="EG178" s="26"/>
      <c r="EH178" s="57">
        <f t="shared" si="174"/>
        <v>144</v>
      </c>
      <c r="EI178" s="303"/>
      <c r="EJ178" s="36" t="str">
        <f t="shared" si="175"/>
        <v/>
      </c>
      <c r="EK178" s="26"/>
      <c r="EL178" s="26"/>
      <c r="EM178" s="26"/>
      <c r="EN178" s="26"/>
      <c r="EO178" s="26"/>
      <c r="EP178" s="57">
        <f t="shared" si="176"/>
        <v>144</v>
      </c>
      <c r="EQ178" s="303"/>
      <c r="ER178" s="36" t="str">
        <f t="shared" si="177"/>
        <v/>
      </c>
      <c r="ES178" s="26"/>
      <c r="ET178" s="26"/>
      <c r="EU178" s="26"/>
      <c r="EV178" s="26"/>
      <c r="EW178" s="26"/>
      <c r="EX178" s="57">
        <f t="shared" si="178"/>
        <v>144</v>
      </c>
      <c r="EY178" s="303"/>
      <c r="EZ178" s="36" t="str">
        <f t="shared" si="179"/>
        <v/>
      </c>
      <c r="FA178" s="26"/>
      <c r="FB178" s="26"/>
      <c r="FC178" s="26"/>
      <c r="FD178" s="26"/>
      <c r="FE178" s="26"/>
    </row>
    <row r="179" spans="1:161" ht="14.5">
      <c r="A179" s="26"/>
      <c r="B179" s="57">
        <f t="shared" si="141"/>
        <v>145</v>
      </c>
      <c r="C179" s="462"/>
      <c r="D179" s="36" t="str">
        <f t="shared" si="140"/>
        <v/>
      </c>
      <c r="E179" s="26"/>
      <c r="F179" s="26"/>
      <c r="G179" s="26"/>
      <c r="H179" s="26"/>
      <c r="I179" s="26"/>
      <c r="J179" s="57">
        <f t="shared" si="142"/>
        <v>145</v>
      </c>
      <c r="K179" s="462"/>
      <c r="L179" s="36" t="str">
        <f t="shared" si="143"/>
        <v/>
      </c>
      <c r="M179" s="26"/>
      <c r="N179" s="26"/>
      <c r="O179" s="26"/>
      <c r="P179" s="26"/>
      <c r="Q179" s="26"/>
      <c r="R179" s="57">
        <f t="shared" si="144"/>
        <v>145</v>
      </c>
      <c r="S179" s="462"/>
      <c r="T179" s="36" t="str">
        <f t="shared" si="145"/>
        <v/>
      </c>
      <c r="U179" s="26"/>
      <c r="V179" s="26"/>
      <c r="W179" s="26"/>
      <c r="X179" s="26"/>
      <c r="Y179" s="26"/>
      <c r="Z179" s="57">
        <f t="shared" si="146"/>
        <v>145</v>
      </c>
      <c r="AA179" s="462"/>
      <c r="AB179" s="36" t="str">
        <f t="shared" si="147"/>
        <v/>
      </c>
      <c r="AC179" s="26"/>
      <c r="AD179" s="26"/>
      <c r="AE179" s="26"/>
      <c r="AF179" s="26"/>
      <c r="AG179" s="26"/>
      <c r="AH179" s="57">
        <f t="shared" si="148"/>
        <v>145</v>
      </c>
      <c r="AI179" s="462"/>
      <c r="AJ179" s="36" t="str">
        <f t="shared" si="149"/>
        <v/>
      </c>
      <c r="AK179" s="26"/>
      <c r="AL179" s="26"/>
      <c r="AM179" s="26"/>
      <c r="AN179" s="26"/>
      <c r="AO179" s="26"/>
      <c r="AP179" s="57">
        <f t="shared" si="150"/>
        <v>145</v>
      </c>
      <c r="AQ179" s="462"/>
      <c r="AR179" s="36" t="str">
        <f t="shared" si="151"/>
        <v/>
      </c>
      <c r="AS179" s="26"/>
      <c r="AT179" s="26"/>
      <c r="AU179" s="26"/>
      <c r="AV179" s="26"/>
      <c r="AW179" s="26"/>
      <c r="AX179" s="57">
        <f t="shared" si="152"/>
        <v>145</v>
      </c>
      <c r="AY179" s="462"/>
      <c r="AZ179" s="36" t="str">
        <f t="shared" si="153"/>
        <v/>
      </c>
      <c r="BA179" s="26"/>
      <c r="BB179" s="26"/>
      <c r="BC179" s="26"/>
      <c r="BD179" s="26"/>
      <c r="BE179" s="26"/>
      <c r="BF179" s="57">
        <f t="shared" si="154"/>
        <v>145</v>
      </c>
      <c r="BG179" s="462"/>
      <c r="BH179" s="36" t="str">
        <f t="shared" si="155"/>
        <v/>
      </c>
      <c r="BI179" s="26"/>
      <c r="BJ179" s="26"/>
      <c r="BK179" s="26"/>
      <c r="BL179" s="26"/>
      <c r="BM179" s="26"/>
      <c r="BN179" s="57">
        <f t="shared" si="156"/>
        <v>145</v>
      </c>
      <c r="BO179" s="303"/>
      <c r="BP179" s="36" t="str">
        <f t="shared" si="157"/>
        <v/>
      </c>
      <c r="BQ179" s="26"/>
      <c r="BR179" s="26"/>
      <c r="BS179" s="26"/>
      <c r="BT179" s="26"/>
      <c r="BU179" s="26"/>
      <c r="BV179" s="57">
        <f t="shared" si="158"/>
        <v>145</v>
      </c>
      <c r="BW179" s="303"/>
      <c r="BX179" s="36" t="str">
        <f t="shared" si="159"/>
        <v/>
      </c>
      <c r="BY179" s="26"/>
      <c r="BZ179" s="26"/>
      <c r="CA179" s="26"/>
      <c r="CB179" s="26"/>
      <c r="CC179" s="26"/>
      <c r="CD179" s="57">
        <f t="shared" si="160"/>
        <v>145</v>
      </c>
      <c r="CE179" s="303"/>
      <c r="CF179" s="36" t="str">
        <f t="shared" si="161"/>
        <v/>
      </c>
      <c r="CL179" s="57">
        <f t="shared" si="162"/>
        <v>145</v>
      </c>
      <c r="CM179" s="303"/>
      <c r="CN179" s="36" t="str">
        <f t="shared" si="163"/>
        <v/>
      </c>
      <c r="CT179" s="57">
        <f t="shared" si="164"/>
        <v>145</v>
      </c>
      <c r="CU179" s="303"/>
      <c r="CV179" s="36" t="str">
        <f t="shared" si="165"/>
        <v/>
      </c>
      <c r="DB179" s="57">
        <f t="shared" si="166"/>
        <v>145</v>
      </c>
      <c r="DC179" s="303"/>
      <c r="DD179" s="36" t="str">
        <f t="shared" si="167"/>
        <v/>
      </c>
      <c r="DJ179" s="57">
        <f t="shared" si="168"/>
        <v>145</v>
      </c>
      <c r="DK179" s="303"/>
      <c r="DL179" s="36" t="str">
        <f t="shared" si="169"/>
        <v/>
      </c>
      <c r="DR179" s="57">
        <f t="shared" si="170"/>
        <v>145</v>
      </c>
      <c r="DS179" s="303"/>
      <c r="DT179" s="36" t="str">
        <f t="shared" si="171"/>
        <v/>
      </c>
      <c r="DZ179" s="57">
        <f t="shared" si="172"/>
        <v>145</v>
      </c>
      <c r="EA179" s="303"/>
      <c r="EB179" s="36" t="str">
        <f t="shared" si="173"/>
        <v/>
      </c>
      <c r="EC179" s="26"/>
      <c r="ED179" s="26"/>
      <c r="EE179" s="26"/>
      <c r="EF179" s="26"/>
      <c r="EG179" s="26"/>
      <c r="EH179" s="57">
        <f t="shared" si="174"/>
        <v>145</v>
      </c>
      <c r="EI179" s="303"/>
      <c r="EJ179" s="36" t="str">
        <f t="shared" si="175"/>
        <v/>
      </c>
      <c r="EK179" s="26"/>
      <c r="EL179" s="26"/>
      <c r="EM179" s="26"/>
      <c r="EN179" s="26"/>
      <c r="EO179" s="26"/>
      <c r="EP179" s="57">
        <f t="shared" si="176"/>
        <v>145</v>
      </c>
      <c r="EQ179" s="303"/>
      <c r="ER179" s="36" t="str">
        <f t="shared" si="177"/>
        <v/>
      </c>
      <c r="ES179" s="26"/>
      <c r="ET179" s="26"/>
      <c r="EU179" s="26"/>
      <c r="EV179" s="26"/>
      <c r="EW179" s="26"/>
      <c r="EX179" s="57">
        <f t="shared" si="178"/>
        <v>145</v>
      </c>
      <c r="EY179" s="303"/>
      <c r="EZ179" s="36" t="str">
        <f t="shared" si="179"/>
        <v/>
      </c>
      <c r="FA179" s="26"/>
      <c r="FB179" s="26"/>
      <c r="FC179" s="26"/>
      <c r="FD179" s="26"/>
      <c r="FE179" s="26"/>
    </row>
    <row r="180" spans="1:161" ht="14.5">
      <c r="A180" s="26"/>
      <c r="B180" s="57">
        <f t="shared" si="141"/>
        <v>146</v>
      </c>
      <c r="C180" s="462"/>
      <c r="D180" s="36" t="str">
        <f t="shared" si="140"/>
        <v/>
      </c>
      <c r="E180" s="26"/>
      <c r="F180" s="26"/>
      <c r="G180" s="26"/>
      <c r="H180" s="26"/>
      <c r="I180" s="26"/>
      <c r="J180" s="57">
        <f t="shared" si="142"/>
        <v>146</v>
      </c>
      <c r="K180" s="462"/>
      <c r="L180" s="36" t="str">
        <f t="shared" si="143"/>
        <v/>
      </c>
      <c r="M180" s="26"/>
      <c r="N180" s="26"/>
      <c r="O180" s="26"/>
      <c r="P180" s="26"/>
      <c r="Q180" s="26"/>
      <c r="R180" s="57">
        <f t="shared" si="144"/>
        <v>146</v>
      </c>
      <c r="S180" s="462"/>
      <c r="T180" s="36" t="str">
        <f t="shared" si="145"/>
        <v/>
      </c>
      <c r="U180" s="26"/>
      <c r="V180" s="26"/>
      <c r="W180" s="26"/>
      <c r="X180" s="26"/>
      <c r="Y180" s="26"/>
      <c r="Z180" s="57">
        <f t="shared" si="146"/>
        <v>146</v>
      </c>
      <c r="AA180" s="462"/>
      <c r="AB180" s="36" t="str">
        <f t="shared" si="147"/>
        <v/>
      </c>
      <c r="AC180" s="26"/>
      <c r="AD180" s="26"/>
      <c r="AE180" s="26"/>
      <c r="AF180" s="26"/>
      <c r="AG180" s="26"/>
      <c r="AH180" s="57">
        <f t="shared" si="148"/>
        <v>146</v>
      </c>
      <c r="AI180" s="462"/>
      <c r="AJ180" s="36" t="str">
        <f t="shared" si="149"/>
        <v/>
      </c>
      <c r="AK180" s="26"/>
      <c r="AL180" s="26"/>
      <c r="AM180" s="26"/>
      <c r="AN180" s="26"/>
      <c r="AO180" s="26"/>
      <c r="AP180" s="57">
        <f t="shared" si="150"/>
        <v>146</v>
      </c>
      <c r="AQ180" s="462"/>
      <c r="AR180" s="36" t="str">
        <f t="shared" si="151"/>
        <v/>
      </c>
      <c r="AS180" s="26"/>
      <c r="AT180" s="26"/>
      <c r="AU180" s="26"/>
      <c r="AV180" s="26"/>
      <c r="AW180" s="26"/>
      <c r="AX180" s="57">
        <f t="shared" si="152"/>
        <v>146</v>
      </c>
      <c r="AY180" s="462"/>
      <c r="AZ180" s="36" t="str">
        <f t="shared" si="153"/>
        <v/>
      </c>
      <c r="BA180" s="26"/>
      <c r="BB180" s="26"/>
      <c r="BC180" s="26"/>
      <c r="BD180" s="26"/>
      <c r="BE180" s="26"/>
      <c r="BF180" s="57">
        <f t="shared" si="154"/>
        <v>146</v>
      </c>
      <c r="BG180" s="462"/>
      <c r="BH180" s="36" t="str">
        <f t="shared" si="155"/>
        <v/>
      </c>
      <c r="BI180" s="26"/>
      <c r="BJ180" s="26"/>
      <c r="BK180" s="26"/>
      <c r="BL180" s="26"/>
      <c r="BM180" s="26"/>
      <c r="BN180" s="57">
        <f t="shared" si="156"/>
        <v>146</v>
      </c>
      <c r="BO180" s="303"/>
      <c r="BP180" s="36" t="str">
        <f t="shared" si="157"/>
        <v/>
      </c>
      <c r="BQ180" s="26"/>
      <c r="BR180" s="26"/>
      <c r="BS180" s="26"/>
      <c r="BT180" s="26"/>
      <c r="BU180" s="26"/>
      <c r="BV180" s="57">
        <f t="shared" si="158"/>
        <v>146</v>
      </c>
      <c r="BW180" s="303"/>
      <c r="BX180" s="36" t="str">
        <f t="shared" si="159"/>
        <v/>
      </c>
      <c r="BY180" s="26"/>
      <c r="BZ180" s="26"/>
      <c r="CA180" s="26"/>
      <c r="CB180" s="26"/>
      <c r="CC180" s="26"/>
      <c r="CD180" s="57">
        <f t="shared" si="160"/>
        <v>146</v>
      </c>
      <c r="CE180" s="303"/>
      <c r="CF180" s="36" t="str">
        <f t="shared" si="161"/>
        <v/>
      </c>
      <c r="CL180" s="57">
        <f t="shared" si="162"/>
        <v>146</v>
      </c>
      <c r="CM180" s="303"/>
      <c r="CN180" s="36" t="str">
        <f t="shared" si="163"/>
        <v/>
      </c>
      <c r="CT180" s="57">
        <f t="shared" si="164"/>
        <v>146</v>
      </c>
      <c r="CU180" s="303"/>
      <c r="CV180" s="36" t="str">
        <f t="shared" si="165"/>
        <v/>
      </c>
      <c r="DB180" s="57">
        <f t="shared" si="166"/>
        <v>146</v>
      </c>
      <c r="DC180" s="303"/>
      <c r="DD180" s="36" t="str">
        <f t="shared" si="167"/>
        <v/>
      </c>
      <c r="DJ180" s="57">
        <f t="shared" si="168"/>
        <v>146</v>
      </c>
      <c r="DK180" s="303"/>
      <c r="DL180" s="36" t="str">
        <f t="shared" si="169"/>
        <v/>
      </c>
      <c r="DR180" s="57">
        <f t="shared" si="170"/>
        <v>146</v>
      </c>
      <c r="DS180" s="303"/>
      <c r="DT180" s="36" t="str">
        <f t="shared" si="171"/>
        <v/>
      </c>
      <c r="DZ180" s="57">
        <f t="shared" si="172"/>
        <v>146</v>
      </c>
      <c r="EA180" s="303"/>
      <c r="EB180" s="36" t="str">
        <f t="shared" si="173"/>
        <v/>
      </c>
      <c r="EC180" s="26"/>
      <c r="ED180" s="26"/>
      <c r="EE180" s="26"/>
      <c r="EF180" s="26"/>
      <c r="EG180" s="26"/>
      <c r="EH180" s="57">
        <f t="shared" si="174"/>
        <v>146</v>
      </c>
      <c r="EI180" s="303"/>
      <c r="EJ180" s="36" t="str">
        <f t="shared" si="175"/>
        <v/>
      </c>
      <c r="EK180" s="26"/>
      <c r="EL180" s="26"/>
      <c r="EM180" s="26"/>
      <c r="EN180" s="26"/>
      <c r="EO180" s="26"/>
      <c r="EP180" s="57">
        <f t="shared" si="176"/>
        <v>146</v>
      </c>
      <c r="EQ180" s="303"/>
      <c r="ER180" s="36" t="str">
        <f t="shared" si="177"/>
        <v/>
      </c>
      <c r="ES180" s="26"/>
      <c r="ET180" s="26"/>
      <c r="EU180" s="26"/>
      <c r="EV180" s="26"/>
      <c r="EW180" s="26"/>
      <c r="EX180" s="57">
        <f t="shared" si="178"/>
        <v>146</v>
      </c>
      <c r="EY180" s="303"/>
      <c r="EZ180" s="36" t="str">
        <f t="shared" si="179"/>
        <v/>
      </c>
      <c r="FA180" s="26"/>
      <c r="FB180" s="26"/>
      <c r="FC180" s="26"/>
      <c r="FD180" s="26"/>
      <c r="FE180" s="26"/>
    </row>
    <row r="181" spans="1:161" ht="14.5">
      <c r="A181" s="26"/>
      <c r="B181" s="57">
        <f t="shared" si="141"/>
        <v>147</v>
      </c>
      <c r="C181" s="462"/>
      <c r="D181" s="36" t="str">
        <f t="shared" si="140"/>
        <v/>
      </c>
      <c r="E181" s="26"/>
      <c r="F181" s="26"/>
      <c r="G181" s="26"/>
      <c r="H181" s="26"/>
      <c r="I181" s="26"/>
      <c r="J181" s="57">
        <f t="shared" si="142"/>
        <v>147</v>
      </c>
      <c r="K181" s="462"/>
      <c r="L181" s="36" t="str">
        <f t="shared" si="143"/>
        <v/>
      </c>
      <c r="M181" s="26"/>
      <c r="N181" s="26"/>
      <c r="O181" s="26"/>
      <c r="P181" s="26"/>
      <c r="Q181" s="26"/>
      <c r="R181" s="57">
        <f t="shared" si="144"/>
        <v>147</v>
      </c>
      <c r="S181" s="462"/>
      <c r="T181" s="36" t="str">
        <f t="shared" si="145"/>
        <v/>
      </c>
      <c r="U181" s="26"/>
      <c r="V181" s="26"/>
      <c r="W181" s="26"/>
      <c r="X181" s="26"/>
      <c r="Y181" s="26"/>
      <c r="Z181" s="57">
        <f t="shared" si="146"/>
        <v>147</v>
      </c>
      <c r="AA181" s="462"/>
      <c r="AB181" s="36" t="str">
        <f t="shared" si="147"/>
        <v/>
      </c>
      <c r="AC181" s="26"/>
      <c r="AD181" s="26"/>
      <c r="AE181" s="26"/>
      <c r="AF181" s="26"/>
      <c r="AG181" s="26"/>
      <c r="AH181" s="57">
        <f t="shared" si="148"/>
        <v>147</v>
      </c>
      <c r="AI181" s="462"/>
      <c r="AJ181" s="36" t="str">
        <f t="shared" si="149"/>
        <v/>
      </c>
      <c r="AK181" s="26"/>
      <c r="AL181" s="26"/>
      <c r="AM181" s="26"/>
      <c r="AN181" s="26"/>
      <c r="AO181" s="26"/>
      <c r="AP181" s="57">
        <f t="shared" si="150"/>
        <v>147</v>
      </c>
      <c r="AQ181" s="462"/>
      <c r="AR181" s="36" t="str">
        <f t="shared" si="151"/>
        <v/>
      </c>
      <c r="AS181" s="26"/>
      <c r="AT181" s="26"/>
      <c r="AU181" s="26"/>
      <c r="AV181" s="26"/>
      <c r="AW181" s="26"/>
      <c r="AX181" s="57">
        <f t="shared" si="152"/>
        <v>147</v>
      </c>
      <c r="AY181" s="462"/>
      <c r="AZ181" s="36" t="str">
        <f t="shared" si="153"/>
        <v/>
      </c>
      <c r="BA181" s="26"/>
      <c r="BB181" s="26"/>
      <c r="BC181" s="26"/>
      <c r="BD181" s="26"/>
      <c r="BE181" s="26"/>
      <c r="BF181" s="57">
        <f t="shared" si="154"/>
        <v>147</v>
      </c>
      <c r="BG181" s="462"/>
      <c r="BH181" s="36" t="str">
        <f t="shared" si="155"/>
        <v/>
      </c>
      <c r="BI181" s="26"/>
      <c r="BJ181" s="26"/>
      <c r="BK181" s="26"/>
      <c r="BL181" s="26"/>
      <c r="BM181" s="26"/>
      <c r="BN181" s="57">
        <f t="shared" si="156"/>
        <v>147</v>
      </c>
      <c r="BO181" s="303"/>
      <c r="BP181" s="36" t="str">
        <f t="shared" si="157"/>
        <v/>
      </c>
      <c r="BQ181" s="26"/>
      <c r="BR181" s="26"/>
      <c r="BS181" s="26"/>
      <c r="BT181" s="26"/>
      <c r="BU181" s="26"/>
      <c r="BV181" s="57">
        <f t="shared" si="158"/>
        <v>147</v>
      </c>
      <c r="BW181" s="303"/>
      <c r="BX181" s="36" t="str">
        <f t="shared" si="159"/>
        <v/>
      </c>
      <c r="BY181" s="26"/>
      <c r="BZ181" s="26"/>
      <c r="CA181" s="26"/>
      <c r="CB181" s="26"/>
      <c r="CC181" s="26"/>
      <c r="CD181" s="57">
        <f t="shared" si="160"/>
        <v>147</v>
      </c>
      <c r="CE181" s="303"/>
      <c r="CF181" s="36" t="str">
        <f t="shared" si="161"/>
        <v/>
      </c>
      <c r="CL181" s="57">
        <f t="shared" si="162"/>
        <v>147</v>
      </c>
      <c r="CM181" s="303"/>
      <c r="CN181" s="36" t="str">
        <f t="shared" si="163"/>
        <v/>
      </c>
      <c r="CT181" s="57">
        <f t="shared" si="164"/>
        <v>147</v>
      </c>
      <c r="CU181" s="303"/>
      <c r="CV181" s="36" t="str">
        <f t="shared" si="165"/>
        <v/>
      </c>
      <c r="DB181" s="57">
        <f t="shared" si="166"/>
        <v>147</v>
      </c>
      <c r="DC181" s="303"/>
      <c r="DD181" s="36" t="str">
        <f t="shared" si="167"/>
        <v/>
      </c>
      <c r="DJ181" s="57">
        <f t="shared" si="168"/>
        <v>147</v>
      </c>
      <c r="DK181" s="303"/>
      <c r="DL181" s="36" t="str">
        <f t="shared" si="169"/>
        <v/>
      </c>
      <c r="DR181" s="57">
        <f t="shared" si="170"/>
        <v>147</v>
      </c>
      <c r="DS181" s="303"/>
      <c r="DT181" s="36" t="str">
        <f t="shared" si="171"/>
        <v/>
      </c>
      <c r="DZ181" s="57">
        <f t="shared" si="172"/>
        <v>147</v>
      </c>
      <c r="EA181" s="303"/>
      <c r="EB181" s="36" t="str">
        <f t="shared" si="173"/>
        <v/>
      </c>
      <c r="EC181" s="26"/>
      <c r="ED181" s="26"/>
      <c r="EE181" s="26"/>
      <c r="EF181" s="26"/>
      <c r="EG181" s="26"/>
      <c r="EH181" s="57">
        <f t="shared" si="174"/>
        <v>147</v>
      </c>
      <c r="EI181" s="303"/>
      <c r="EJ181" s="36" t="str">
        <f t="shared" si="175"/>
        <v/>
      </c>
      <c r="EK181" s="26"/>
      <c r="EL181" s="26"/>
      <c r="EM181" s="26"/>
      <c r="EN181" s="26"/>
      <c r="EO181" s="26"/>
      <c r="EP181" s="57">
        <f t="shared" si="176"/>
        <v>147</v>
      </c>
      <c r="EQ181" s="303"/>
      <c r="ER181" s="36" t="str">
        <f t="shared" si="177"/>
        <v/>
      </c>
      <c r="ES181" s="26"/>
      <c r="ET181" s="26"/>
      <c r="EU181" s="26"/>
      <c r="EV181" s="26"/>
      <c r="EW181" s="26"/>
      <c r="EX181" s="57">
        <f t="shared" si="178"/>
        <v>147</v>
      </c>
      <c r="EY181" s="303"/>
      <c r="EZ181" s="36" t="str">
        <f t="shared" si="179"/>
        <v/>
      </c>
      <c r="FA181" s="26"/>
      <c r="FB181" s="26"/>
      <c r="FC181" s="26"/>
      <c r="FD181" s="26"/>
      <c r="FE181" s="26"/>
    </row>
    <row r="182" spans="1:161" ht="14.5">
      <c r="A182" s="26"/>
      <c r="B182" s="57">
        <f t="shared" si="141"/>
        <v>148</v>
      </c>
      <c r="C182" s="462"/>
      <c r="D182" s="36" t="str">
        <f t="shared" si="140"/>
        <v/>
      </c>
      <c r="E182" s="26"/>
      <c r="F182" s="26"/>
      <c r="G182" s="26"/>
      <c r="H182" s="26"/>
      <c r="I182" s="26"/>
      <c r="J182" s="57">
        <f t="shared" si="142"/>
        <v>148</v>
      </c>
      <c r="K182" s="462"/>
      <c r="L182" s="36" t="str">
        <f t="shared" si="143"/>
        <v/>
      </c>
      <c r="M182" s="26"/>
      <c r="N182" s="26"/>
      <c r="O182" s="26"/>
      <c r="P182" s="26"/>
      <c r="Q182" s="26"/>
      <c r="R182" s="57">
        <f t="shared" si="144"/>
        <v>148</v>
      </c>
      <c r="S182" s="462"/>
      <c r="T182" s="36" t="str">
        <f t="shared" si="145"/>
        <v/>
      </c>
      <c r="U182" s="26"/>
      <c r="V182" s="26"/>
      <c r="W182" s="26"/>
      <c r="X182" s="26"/>
      <c r="Y182" s="26"/>
      <c r="Z182" s="57">
        <f t="shared" si="146"/>
        <v>148</v>
      </c>
      <c r="AA182" s="462"/>
      <c r="AB182" s="36" t="str">
        <f t="shared" si="147"/>
        <v/>
      </c>
      <c r="AC182" s="26"/>
      <c r="AD182" s="26"/>
      <c r="AE182" s="26"/>
      <c r="AF182" s="26"/>
      <c r="AG182" s="26"/>
      <c r="AH182" s="57">
        <f t="shared" si="148"/>
        <v>148</v>
      </c>
      <c r="AI182" s="462"/>
      <c r="AJ182" s="36" t="str">
        <f t="shared" si="149"/>
        <v/>
      </c>
      <c r="AK182" s="26"/>
      <c r="AL182" s="26"/>
      <c r="AM182" s="26"/>
      <c r="AN182" s="26"/>
      <c r="AO182" s="26"/>
      <c r="AP182" s="57">
        <f t="shared" si="150"/>
        <v>148</v>
      </c>
      <c r="AQ182" s="462"/>
      <c r="AR182" s="36" t="str">
        <f t="shared" si="151"/>
        <v/>
      </c>
      <c r="AS182" s="26"/>
      <c r="AT182" s="26"/>
      <c r="AU182" s="26"/>
      <c r="AV182" s="26"/>
      <c r="AW182" s="26"/>
      <c r="AX182" s="57">
        <f t="shared" si="152"/>
        <v>148</v>
      </c>
      <c r="AY182" s="462"/>
      <c r="AZ182" s="36" t="str">
        <f t="shared" si="153"/>
        <v/>
      </c>
      <c r="BA182" s="26"/>
      <c r="BB182" s="26"/>
      <c r="BC182" s="26"/>
      <c r="BD182" s="26"/>
      <c r="BE182" s="26"/>
      <c r="BF182" s="57">
        <f t="shared" si="154"/>
        <v>148</v>
      </c>
      <c r="BG182" s="462"/>
      <c r="BH182" s="36" t="str">
        <f t="shared" si="155"/>
        <v/>
      </c>
      <c r="BI182" s="26"/>
      <c r="BJ182" s="26"/>
      <c r="BK182" s="26"/>
      <c r="BL182" s="26"/>
      <c r="BM182" s="26"/>
      <c r="BN182" s="57">
        <f t="shared" si="156"/>
        <v>148</v>
      </c>
      <c r="BO182" s="303"/>
      <c r="BP182" s="36" t="str">
        <f t="shared" si="157"/>
        <v/>
      </c>
      <c r="BQ182" s="26"/>
      <c r="BR182" s="26"/>
      <c r="BS182" s="26"/>
      <c r="BT182" s="26"/>
      <c r="BU182" s="26"/>
      <c r="BV182" s="57">
        <f t="shared" si="158"/>
        <v>148</v>
      </c>
      <c r="BW182" s="303"/>
      <c r="BX182" s="36" t="str">
        <f t="shared" si="159"/>
        <v/>
      </c>
      <c r="BY182" s="26"/>
      <c r="BZ182" s="26"/>
      <c r="CA182" s="26"/>
      <c r="CB182" s="26"/>
      <c r="CC182" s="26"/>
      <c r="CD182" s="57">
        <f t="shared" si="160"/>
        <v>148</v>
      </c>
      <c r="CE182" s="303"/>
      <c r="CF182" s="36" t="str">
        <f t="shared" si="161"/>
        <v/>
      </c>
      <c r="CL182" s="57">
        <f t="shared" si="162"/>
        <v>148</v>
      </c>
      <c r="CM182" s="303"/>
      <c r="CN182" s="36" t="str">
        <f t="shared" si="163"/>
        <v/>
      </c>
      <c r="CT182" s="57">
        <f t="shared" si="164"/>
        <v>148</v>
      </c>
      <c r="CU182" s="303"/>
      <c r="CV182" s="36" t="str">
        <f t="shared" si="165"/>
        <v/>
      </c>
      <c r="DB182" s="57">
        <f t="shared" si="166"/>
        <v>148</v>
      </c>
      <c r="DC182" s="303"/>
      <c r="DD182" s="36" t="str">
        <f t="shared" si="167"/>
        <v/>
      </c>
      <c r="DJ182" s="57">
        <f t="shared" si="168"/>
        <v>148</v>
      </c>
      <c r="DK182" s="303"/>
      <c r="DL182" s="36" t="str">
        <f t="shared" si="169"/>
        <v/>
      </c>
      <c r="DR182" s="57">
        <f t="shared" si="170"/>
        <v>148</v>
      </c>
      <c r="DS182" s="303"/>
      <c r="DT182" s="36" t="str">
        <f t="shared" si="171"/>
        <v/>
      </c>
      <c r="DZ182" s="57">
        <f t="shared" si="172"/>
        <v>148</v>
      </c>
      <c r="EA182" s="303"/>
      <c r="EB182" s="36" t="str">
        <f t="shared" si="173"/>
        <v/>
      </c>
      <c r="EC182" s="26"/>
      <c r="ED182" s="26"/>
      <c r="EE182" s="26"/>
      <c r="EF182" s="26"/>
      <c r="EG182" s="26"/>
      <c r="EH182" s="57">
        <f t="shared" si="174"/>
        <v>148</v>
      </c>
      <c r="EI182" s="303"/>
      <c r="EJ182" s="36" t="str">
        <f t="shared" si="175"/>
        <v/>
      </c>
      <c r="EK182" s="26"/>
      <c r="EL182" s="26"/>
      <c r="EM182" s="26"/>
      <c r="EN182" s="26"/>
      <c r="EO182" s="26"/>
      <c r="EP182" s="57">
        <f t="shared" si="176"/>
        <v>148</v>
      </c>
      <c r="EQ182" s="303"/>
      <c r="ER182" s="36" t="str">
        <f t="shared" si="177"/>
        <v/>
      </c>
      <c r="ES182" s="26"/>
      <c r="ET182" s="26"/>
      <c r="EU182" s="26"/>
      <c r="EV182" s="26"/>
      <c r="EW182" s="26"/>
      <c r="EX182" s="57">
        <f t="shared" si="178"/>
        <v>148</v>
      </c>
      <c r="EY182" s="303"/>
      <c r="EZ182" s="36" t="str">
        <f t="shared" si="179"/>
        <v/>
      </c>
      <c r="FA182" s="26"/>
      <c r="FB182" s="26"/>
      <c r="FC182" s="26"/>
      <c r="FD182" s="26"/>
      <c r="FE182" s="26"/>
    </row>
    <row r="183" spans="1:161" ht="14.5">
      <c r="A183" s="26"/>
      <c r="B183" s="57">
        <f t="shared" si="141"/>
        <v>149</v>
      </c>
      <c r="C183" s="462"/>
      <c r="D183" s="36" t="str">
        <f t="shared" si="140"/>
        <v/>
      </c>
      <c r="E183" s="26"/>
      <c r="F183" s="26"/>
      <c r="G183" s="26"/>
      <c r="H183" s="26"/>
      <c r="I183" s="26"/>
      <c r="J183" s="57">
        <f t="shared" si="142"/>
        <v>149</v>
      </c>
      <c r="K183" s="462"/>
      <c r="L183" s="36" t="str">
        <f t="shared" si="143"/>
        <v/>
      </c>
      <c r="M183" s="26"/>
      <c r="N183" s="26"/>
      <c r="O183" s="26"/>
      <c r="P183" s="26"/>
      <c r="Q183" s="26"/>
      <c r="R183" s="57">
        <f t="shared" si="144"/>
        <v>149</v>
      </c>
      <c r="S183" s="462"/>
      <c r="T183" s="36" t="str">
        <f t="shared" si="145"/>
        <v/>
      </c>
      <c r="U183" s="26"/>
      <c r="V183" s="26"/>
      <c r="W183" s="26"/>
      <c r="X183" s="26"/>
      <c r="Y183" s="26"/>
      <c r="Z183" s="57">
        <f t="shared" si="146"/>
        <v>149</v>
      </c>
      <c r="AA183" s="462"/>
      <c r="AB183" s="36" t="str">
        <f t="shared" si="147"/>
        <v/>
      </c>
      <c r="AC183" s="26"/>
      <c r="AD183" s="26"/>
      <c r="AE183" s="26"/>
      <c r="AF183" s="26"/>
      <c r="AG183" s="26"/>
      <c r="AH183" s="57">
        <f t="shared" si="148"/>
        <v>149</v>
      </c>
      <c r="AI183" s="462"/>
      <c r="AJ183" s="36" t="str">
        <f t="shared" si="149"/>
        <v/>
      </c>
      <c r="AK183" s="26"/>
      <c r="AL183" s="26"/>
      <c r="AM183" s="26"/>
      <c r="AN183" s="26"/>
      <c r="AO183" s="26"/>
      <c r="AP183" s="57">
        <f t="shared" si="150"/>
        <v>149</v>
      </c>
      <c r="AQ183" s="462"/>
      <c r="AR183" s="36" t="str">
        <f t="shared" si="151"/>
        <v/>
      </c>
      <c r="AS183" s="26"/>
      <c r="AT183" s="26"/>
      <c r="AU183" s="26"/>
      <c r="AV183" s="26"/>
      <c r="AW183" s="26"/>
      <c r="AX183" s="57">
        <f t="shared" si="152"/>
        <v>149</v>
      </c>
      <c r="AY183" s="462"/>
      <c r="AZ183" s="36" t="str">
        <f t="shared" si="153"/>
        <v/>
      </c>
      <c r="BA183" s="26"/>
      <c r="BB183" s="26"/>
      <c r="BC183" s="26"/>
      <c r="BD183" s="26"/>
      <c r="BE183" s="26"/>
      <c r="BF183" s="57">
        <f t="shared" si="154"/>
        <v>149</v>
      </c>
      <c r="BG183" s="462"/>
      <c r="BH183" s="36" t="str">
        <f t="shared" si="155"/>
        <v/>
      </c>
      <c r="BI183" s="26"/>
      <c r="BJ183" s="26"/>
      <c r="BK183" s="26"/>
      <c r="BL183" s="26"/>
      <c r="BM183" s="26"/>
      <c r="BN183" s="57">
        <f t="shared" si="156"/>
        <v>149</v>
      </c>
      <c r="BO183" s="303"/>
      <c r="BP183" s="36" t="str">
        <f t="shared" si="157"/>
        <v/>
      </c>
      <c r="BQ183" s="26"/>
      <c r="BR183" s="26"/>
      <c r="BS183" s="26"/>
      <c r="BT183" s="26"/>
      <c r="BU183" s="26"/>
      <c r="BV183" s="57">
        <f t="shared" si="158"/>
        <v>149</v>
      </c>
      <c r="BW183" s="303"/>
      <c r="BX183" s="36" t="str">
        <f t="shared" si="159"/>
        <v/>
      </c>
      <c r="BY183" s="26"/>
      <c r="BZ183" s="26"/>
      <c r="CA183" s="26"/>
      <c r="CB183" s="26"/>
      <c r="CC183" s="26"/>
      <c r="CD183" s="57">
        <f t="shared" si="160"/>
        <v>149</v>
      </c>
      <c r="CE183" s="303"/>
      <c r="CF183" s="36" t="str">
        <f t="shared" si="161"/>
        <v/>
      </c>
      <c r="CL183" s="57">
        <f t="shared" si="162"/>
        <v>149</v>
      </c>
      <c r="CM183" s="303"/>
      <c r="CN183" s="36" t="str">
        <f t="shared" si="163"/>
        <v/>
      </c>
      <c r="CT183" s="57">
        <f t="shared" si="164"/>
        <v>149</v>
      </c>
      <c r="CU183" s="303"/>
      <c r="CV183" s="36" t="str">
        <f t="shared" si="165"/>
        <v/>
      </c>
      <c r="DB183" s="57">
        <f t="shared" si="166"/>
        <v>149</v>
      </c>
      <c r="DC183" s="303"/>
      <c r="DD183" s="36" t="str">
        <f t="shared" si="167"/>
        <v/>
      </c>
      <c r="DJ183" s="57">
        <f t="shared" si="168"/>
        <v>149</v>
      </c>
      <c r="DK183" s="303"/>
      <c r="DL183" s="36" t="str">
        <f t="shared" si="169"/>
        <v/>
      </c>
      <c r="DR183" s="57">
        <f t="shared" si="170"/>
        <v>149</v>
      </c>
      <c r="DS183" s="303"/>
      <c r="DT183" s="36" t="str">
        <f t="shared" si="171"/>
        <v/>
      </c>
      <c r="DZ183" s="57">
        <f t="shared" si="172"/>
        <v>149</v>
      </c>
      <c r="EA183" s="303"/>
      <c r="EB183" s="36" t="str">
        <f t="shared" si="173"/>
        <v/>
      </c>
      <c r="EC183" s="26"/>
      <c r="ED183" s="26"/>
      <c r="EE183" s="26"/>
      <c r="EF183" s="26"/>
      <c r="EG183" s="26"/>
      <c r="EH183" s="57">
        <f t="shared" si="174"/>
        <v>149</v>
      </c>
      <c r="EI183" s="303"/>
      <c r="EJ183" s="36" t="str">
        <f t="shared" si="175"/>
        <v/>
      </c>
      <c r="EK183" s="26"/>
      <c r="EL183" s="26"/>
      <c r="EM183" s="26"/>
      <c r="EN183" s="26"/>
      <c r="EO183" s="26"/>
      <c r="EP183" s="57">
        <f t="shared" si="176"/>
        <v>149</v>
      </c>
      <c r="EQ183" s="303"/>
      <c r="ER183" s="36" t="str">
        <f t="shared" si="177"/>
        <v/>
      </c>
      <c r="ES183" s="26"/>
      <c r="ET183" s="26"/>
      <c r="EU183" s="26"/>
      <c r="EV183" s="26"/>
      <c r="EW183" s="26"/>
      <c r="EX183" s="57">
        <f t="shared" si="178"/>
        <v>149</v>
      </c>
      <c r="EY183" s="303"/>
      <c r="EZ183" s="36" t="str">
        <f t="shared" si="179"/>
        <v/>
      </c>
      <c r="FA183" s="26"/>
      <c r="FB183" s="26"/>
      <c r="FC183" s="26"/>
      <c r="FD183" s="26"/>
      <c r="FE183" s="26"/>
    </row>
    <row r="184" spans="1:161" ht="14.5">
      <c r="A184" s="26"/>
      <c r="B184" s="57">
        <f t="shared" si="141"/>
        <v>150</v>
      </c>
      <c r="C184" s="462"/>
      <c r="D184" s="36" t="str">
        <f t="shared" si="140"/>
        <v/>
      </c>
      <c r="E184" s="26"/>
      <c r="F184" s="26"/>
      <c r="G184" s="26"/>
      <c r="H184" s="26"/>
      <c r="I184" s="26"/>
      <c r="J184" s="57">
        <f t="shared" si="142"/>
        <v>150</v>
      </c>
      <c r="K184" s="462"/>
      <c r="L184" s="36" t="str">
        <f t="shared" si="143"/>
        <v/>
      </c>
      <c r="M184" s="26"/>
      <c r="N184" s="26"/>
      <c r="O184" s="26"/>
      <c r="P184" s="26"/>
      <c r="Q184" s="26"/>
      <c r="R184" s="57">
        <f t="shared" si="144"/>
        <v>150</v>
      </c>
      <c r="S184" s="462"/>
      <c r="T184" s="36" t="str">
        <f t="shared" si="145"/>
        <v/>
      </c>
      <c r="U184" s="26"/>
      <c r="V184" s="26"/>
      <c r="W184" s="26"/>
      <c r="X184" s="26"/>
      <c r="Y184" s="26"/>
      <c r="Z184" s="57">
        <f t="shared" si="146"/>
        <v>150</v>
      </c>
      <c r="AA184" s="462"/>
      <c r="AB184" s="36" t="str">
        <f t="shared" si="147"/>
        <v/>
      </c>
      <c r="AC184" s="26"/>
      <c r="AD184" s="26"/>
      <c r="AE184" s="26"/>
      <c r="AF184" s="26"/>
      <c r="AG184" s="26"/>
      <c r="AH184" s="57">
        <f t="shared" si="148"/>
        <v>150</v>
      </c>
      <c r="AI184" s="462"/>
      <c r="AJ184" s="36" t="str">
        <f t="shared" si="149"/>
        <v/>
      </c>
      <c r="AK184" s="26"/>
      <c r="AL184" s="26"/>
      <c r="AM184" s="26"/>
      <c r="AN184" s="26"/>
      <c r="AO184" s="26"/>
      <c r="AP184" s="57">
        <f t="shared" si="150"/>
        <v>150</v>
      </c>
      <c r="AQ184" s="462"/>
      <c r="AR184" s="36" t="str">
        <f t="shared" si="151"/>
        <v/>
      </c>
      <c r="AS184" s="26"/>
      <c r="AT184" s="26"/>
      <c r="AU184" s="26"/>
      <c r="AV184" s="26"/>
      <c r="AW184" s="26"/>
      <c r="AX184" s="57">
        <f t="shared" si="152"/>
        <v>150</v>
      </c>
      <c r="AY184" s="462"/>
      <c r="AZ184" s="36" t="str">
        <f t="shared" si="153"/>
        <v/>
      </c>
      <c r="BA184" s="26"/>
      <c r="BB184" s="26"/>
      <c r="BC184" s="26"/>
      <c r="BD184" s="26"/>
      <c r="BE184" s="26"/>
      <c r="BF184" s="57">
        <f t="shared" si="154"/>
        <v>150</v>
      </c>
      <c r="BG184" s="462"/>
      <c r="BH184" s="36" t="str">
        <f t="shared" si="155"/>
        <v/>
      </c>
      <c r="BI184" s="26"/>
      <c r="BJ184" s="26"/>
      <c r="BK184" s="26"/>
      <c r="BL184" s="26"/>
      <c r="BM184" s="26"/>
      <c r="BN184" s="57">
        <f t="shared" si="156"/>
        <v>150</v>
      </c>
      <c r="BO184" s="303"/>
      <c r="BP184" s="36" t="str">
        <f t="shared" si="157"/>
        <v/>
      </c>
      <c r="BQ184" s="26"/>
      <c r="BR184" s="26"/>
      <c r="BS184" s="26"/>
      <c r="BT184" s="26"/>
      <c r="BU184" s="26"/>
      <c r="BV184" s="57">
        <f t="shared" si="158"/>
        <v>150</v>
      </c>
      <c r="BW184" s="303"/>
      <c r="BX184" s="36" t="str">
        <f t="shared" si="159"/>
        <v/>
      </c>
      <c r="BY184" s="26"/>
      <c r="BZ184" s="26"/>
      <c r="CA184" s="26"/>
      <c r="CB184" s="26"/>
      <c r="CC184" s="26"/>
      <c r="CD184" s="57">
        <f t="shared" si="160"/>
        <v>150</v>
      </c>
      <c r="CE184" s="303"/>
      <c r="CF184" s="36" t="str">
        <f t="shared" si="161"/>
        <v/>
      </c>
      <c r="CL184" s="57">
        <f t="shared" si="162"/>
        <v>150</v>
      </c>
      <c r="CM184" s="303"/>
      <c r="CN184" s="36" t="str">
        <f t="shared" si="163"/>
        <v/>
      </c>
      <c r="CT184" s="57">
        <f t="shared" si="164"/>
        <v>150</v>
      </c>
      <c r="CU184" s="303"/>
      <c r="CV184" s="36" t="str">
        <f t="shared" si="165"/>
        <v/>
      </c>
      <c r="DB184" s="57">
        <f t="shared" si="166"/>
        <v>150</v>
      </c>
      <c r="DC184" s="303"/>
      <c r="DD184" s="36" t="str">
        <f t="shared" si="167"/>
        <v/>
      </c>
      <c r="DJ184" s="57">
        <f t="shared" si="168"/>
        <v>150</v>
      </c>
      <c r="DK184" s="303"/>
      <c r="DL184" s="36" t="str">
        <f t="shared" si="169"/>
        <v/>
      </c>
      <c r="DR184" s="57">
        <f t="shared" si="170"/>
        <v>150</v>
      </c>
      <c r="DS184" s="303"/>
      <c r="DT184" s="36" t="str">
        <f t="shared" si="171"/>
        <v/>
      </c>
      <c r="DZ184" s="57">
        <f t="shared" si="172"/>
        <v>150</v>
      </c>
      <c r="EA184" s="303"/>
      <c r="EB184" s="36" t="str">
        <f t="shared" si="173"/>
        <v/>
      </c>
      <c r="EC184" s="26"/>
      <c r="ED184" s="26"/>
      <c r="EE184" s="26"/>
      <c r="EF184" s="26"/>
      <c r="EG184" s="26"/>
      <c r="EH184" s="57">
        <f t="shared" si="174"/>
        <v>150</v>
      </c>
      <c r="EI184" s="303"/>
      <c r="EJ184" s="36" t="str">
        <f t="shared" si="175"/>
        <v/>
      </c>
      <c r="EK184" s="26"/>
      <c r="EL184" s="26"/>
      <c r="EM184" s="26"/>
      <c r="EN184" s="26"/>
      <c r="EO184" s="26"/>
      <c r="EP184" s="57">
        <f t="shared" si="176"/>
        <v>150</v>
      </c>
      <c r="EQ184" s="303"/>
      <c r="ER184" s="36" t="str">
        <f t="shared" si="177"/>
        <v/>
      </c>
      <c r="ES184" s="26"/>
      <c r="ET184" s="26"/>
      <c r="EU184" s="26"/>
      <c r="EV184" s="26"/>
      <c r="EW184" s="26"/>
      <c r="EX184" s="57">
        <f t="shared" si="178"/>
        <v>150</v>
      </c>
      <c r="EY184" s="303"/>
      <c r="EZ184" s="36" t="str">
        <f t="shared" si="179"/>
        <v/>
      </c>
      <c r="FA184" s="26"/>
      <c r="FB184" s="26"/>
      <c r="FC184" s="26"/>
      <c r="FD184" s="26"/>
      <c r="FE184" s="26"/>
    </row>
    <row r="185" spans="1:161" ht="14.5">
      <c r="A185" s="26"/>
      <c r="B185" s="57">
        <f t="shared" si="141"/>
        <v>151</v>
      </c>
      <c r="C185" s="462"/>
      <c r="D185" s="36" t="str">
        <f t="shared" si="140"/>
        <v/>
      </c>
      <c r="E185" s="26"/>
      <c r="F185" s="26"/>
      <c r="G185" s="26"/>
      <c r="H185" s="26"/>
      <c r="I185" s="26"/>
      <c r="J185" s="57">
        <f t="shared" si="142"/>
        <v>151</v>
      </c>
      <c r="K185" s="462"/>
      <c r="L185" s="36" t="str">
        <f t="shared" si="143"/>
        <v/>
      </c>
      <c r="M185" s="26"/>
      <c r="N185" s="26"/>
      <c r="O185" s="26"/>
      <c r="P185" s="26"/>
      <c r="Q185" s="26"/>
      <c r="R185" s="57">
        <f t="shared" si="144"/>
        <v>151</v>
      </c>
      <c r="S185" s="462"/>
      <c r="T185" s="36" t="str">
        <f t="shared" si="145"/>
        <v/>
      </c>
      <c r="U185" s="26"/>
      <c r="V185" s="26"/>
      <c r="W185" s="26"/>
      <c r="X185" s="26"/>
      <c r="Y185" s="26"/>
      <c r="Z185" s="57">
        <f t="shared" si="146"/>
        <v>151</v>
      </c>
      <c r="AA185" s="462"/>
      <c r="AB185" s="36" t="str">
        <f t="shared" si="147"/>
        <v/>
      </c>
      <c r="AC185" s="26"/>
      <c r="AD185" s="26"/>
      <c r="AE185" s="26"/>
      <c r="AF185" s="26"/>
      <c r="AG185" s="26"/>
      <c r="AH185" s="57">
        <f t="shared" si="148"/>
        <v>151</v>
      </c>
      <c r="AI185" s="462"/>
      <c r="AJ185" s="36" t="str">
        <f t="shared" si="149"/>
        <v/>
      </c>
      <c r="AK185" s="26"/>
      <c r="AL185" s="26"/>
      <c r="AM185" s="26"/>
      <c r="AN185" s="26"/>
      <c r="AO185" s="26"/>
      <c r="AP185" s="57">
        <f t="shared" si="150"/>
        <v>151</v>
      </c>
      <c r="AQ185" s="462"/>
      <c r="AR185" s="36" t="str">
        <f t="shared" si="151"/>
        <v/>
      </c>
      <c r="AS185" s="26"/>
      <c r="AT185" s="26"/>
      <c r="AU185" s="26"/>
      <c r="AV185" s="26"/>
      <c r="AW185" s="26"/>
      <c r="AX185" s="57">
        <f t="shared" si="152"/>
        <v>151</v>
      </c>
      <c r="AY185" s="462"/>
      <c r="AZ185" s="36" t="str">
        <f t="shared" si="153"/>
        <v/>
      </c>
      <c r="BA185" s="26"/>
      <c r="BB185" s="26"/>
      <c r="BC185" s="26"/>
      <c r="BD185" s="26"/>
      <c r="BE185" s="26"/>
      <c r="BF185" s="57">
        <f t="shared" si="154"/>
        <v>151</v>
      </c>
      <c r="BG185" s="462"/>
      <c r="BH185" s="36" t="str">
        <f t="shared" si="155"/>
        <v/>
      </c>
      <c r="BI185" s="26"/>
      <c r="BJ185" s="26"/>
      <c r="BK185" s="26"/>
      <c r="BL185" s="26"/>
      <c r="BM185" s="26"/>
      <c r="BN185" s="57">
        <f t="shared" si="156"/>
        <v>151</v>
      </c>
      <c r="BO185" s="303"/>
      <c r="BP185" s="36" t="str">
        <f t="shared" si="157"/>
        <v/>
      </c>
      <c r="BQ185" s="26"/>
      <c r="BR185" s="26"/>
      <c r="BS185" s="26"/>
      <c r="BT185" s="26"/>
      <c r="BU185" s="26"/>
      <c r="BV185" s="57">
        <f t="shared" si="158"/>
        <v>151</v>
      </c>
      <c r="BW185" s="303"/>
      <c r="BX185" s="36" t="str">
        <f t="shared" si="159"/>
        <v/>
      </c>
      <c r="BY185" s="26"/>
      <c r="BZ185" s="26"/>
      <c r="CA185" s="26"/>
      <c r="CB185" s="26"/>
      <c r="CC185" s="26"/>
      <c r="CD185" s="57">
        <f t="shared" si="160"/>
        <v>151</v>
      </c>
      <c r="CE185" s="303"/>
      <c r="CF185" s="36" t="str">
        <f t="shared" si="161"/>
        <v/>
      </c>
      <c r="CL185" s="57">
        <f t="shared" si="162"/>
        <v>151</v>
      </c>
      <c r="CM185" s="303"/>
      <c r="CN185" s="36" t="str">
        <f t="shared" si="163"/>
        <v/>
      </c>
      <c r="CT185" s="57">
        <f t="shared" si="164"/>
        <v>151</v>
      </c>
      <c r="CU185" s="303"/>
      <c r="CV185" s="36" t="str">
        <f t="shared" si="165"/>
        <v/>
      </c>
      <c r="DB185" s="57">
        <f t="shared" si="166"/>
        <v>151</v>
      </c>
      <c r="DC185" s="303"/>
      <c r="DD185" s="36" t="str">
        <f t="shared" si="167"/>
        <v/>
      </c>
      <c r="DJ185" s="57">
        <f t="shared" si="168"/>
        <v>151</v>
      </c>
      <c r="DK185" s="303"/>
      <c r="DL185" s="36" t="str">
        <f t="shared" si="169"/>
        <v/>
      </c>
      <c r="DR185" s="57">
        <f t="shared" si="170"/>
        <v>151</v>
      </c>
      <c r="DS185" s="303"/>
      <c r="DT185" s="36" t="str">
        <f t="shared" si="171"/>
        <v/>
      </c>
      <c r="DZ185" s="57">
        <f t="shared" si="172"/>
        <v>151</v>
      </c>
      <c r="EA185" s="303"/>
      <c r="EB185" s="36" t="str">
        <f t="shared" si="173"/>
        <v/>
      </c>
      <c r="EC185" s="26"/>
      <c r="ED185" s="26"/>
      <c r="EE185" s="26"/>
      <c r="EF185" s="26"/>
      <c r="EG185" s="26"/>
      <c r="EH185" s="57">
        <f t="shared" si="174"/>
        <v>151</v>
      </c>
      <c r="EI185" s="303"/>
      <c r="EJ185" s="36" t="str">
        <f t="shared" si="175"/>
        <v/>
      </c>
      <c r="EK185" s="26"/>
      <c r="EL185" s="26"/>
      <c r="EM185" s="26"/>
      <c r="EN185" s="26"/>
      <c r="EO185" s="26"/>
      <c r="EP185" s="57">
        <f t="shared" si="176"/>
        <v>151</v>
      </c>
      <c r="EQ185" s="303"/>
      <c r="ER185" s="36" t="str">
        <f t="shared" si="177"/>
        <v/>
      </c>
      <c r="ES185" s="26"/>
      <c r="ET185" s="26"/>
      <c r="EU185" s="26"/>
      <c r="EV185" s="26"/>
      <c r="EW185" s="26"/>
      <c r="EX185" s="57">
        <f t="shared" si="178"/>
        <v>151</v>
      </c>
      <c r="EY185" s="303"/>
      <c r="EZ185" s="36" t="str">
        <f t="shared" si="179"/>
        <v/>
      </c>
      <c r="FA185" s="26"/>
      <c r="FB185" s="26"/>
      <c r="FC185" s="26"/>
      <c r="FD185" s="26"/>
      <c r="FE185" s="26"/>
    </row>
    <row r="186" spans="1:161" ht="14.5">
      <c r="A186" s="26"/>
      <c r="B186" s="57">
        <f t="shared" si="141"/>
        <v>152</v>
      </c>
      <c r="C186" s="462"/>
      <c r="D186" s="36" t="str">
        <f t="shared" si="140"/>
        <v/>
      </c>
      <c r="E186" s="26"/>
      <c r="F186" s="26"/>
      <c r="G186" s="26"/>
      <c r="H186" s="26"/>
      <c r="I186" s="26"/>
      <c r="J186" s="57">
        <f t="shared" si="142"/>
        <v>152</v>
      </c>
      <c r="K186" s="462"/>
      <c r="L186" s="36" t="str">
        <f t="shared" si="143"/>
        <v/>
      </c>
      <c r="M186" s="26"/>
      <c r="N186" s="26"/>
      <c r="O186" s="26"/>
      <c r="P186" s="26"/>
      <c r="Q186" s="26"/>
      <c r="R186" s="57">
        <f t="shared" si="144"/>
        <v>152</v>
      </c>
      <c r="S186" s="462"/>
      <c r="T186" s="36" t="str">
        <f t="shared" si="145"/>
        <v/>
      </c>
      <c r="U186" s="26"/>
      <c r="V186" s="26"/>
      <c r="W186" s="26"/>
      <c r="X186" s="26"/>
      <c r="Y186" s="26"/>
      <c r="Z186" s="57">
        <f t="shared" si="146"/>
        <v>152</v>
      </c>
      <c r="AA186" s="462"/>
      <c r="AB186" s="36" t="str">
        <f t="shared" si="147"/>
        <v/>
      </c>
      <c r="AC186" s="26"/>
      <c r="AD186" s="26"/>
      <c r="AE186" s="26"/>
      <c r="AF186" s="26"/>
      <c r="AG186" s="26"/>
      <c r="AH186" s="57">
        <f t="shared" si="148"/>
        <v>152</v>
      </c>
      <c r="AI186" s="462"/>
      <c r="AJ186" s="36" t="str">
        <f t="shared" si="149"/>
        <v/>
      </c>
      <c r="AK186" s="26"/>
      <c r="AL186" s="26"/>
      <c r="AM186" s="26"/>
      <c r="AN186" s="26"/>
      <c r="AO186" s="26"/>
      <c r="AP186" s="57">
        <f t="shared" si="150"/>
        <v>152</v>
      </c>
      <c r="AQ186" s="462"/>
      <c r="AR186" s="36" t="str">
        <f t="shared" si="151"/>
        <v/>
      </c>
      <c r="AS186" s="26"/>
      <c r="AT186" s="26"/>
      <c r="AU186" s="26"/>
      <c r="AV186" s="26"/>
      <c r="AW186" s="26"/>
      <c r="AX186" s="57">
        <f t="shared" si="152"/>
        <v>152</v>
      </c>
      <c r="AY186" s="462"/>
      <c r="AZ186" s="36" t="str">
        <f t="shared" si="153"/>
        <v/>
      </c>
      <c r="BA186" s="26"/>
      <c r="BB186" s="26"/>
      <c r="BC186" s="26"/>
      <c r="BD186" s="26"/>
      <c r="BE186" s="26"/>
      <c r="BF186" s="57">
        <f t="shared" si="154"/>
        <v>152</v>
      </c>
      <c r="BG186" s="462"/>
      <c r="BH186" s="36" t="str">
        <f t="shared" si="155"/>
        <v/>
      </c>
      <c r="BI186" s="26"/>
      <c r="BJ186" s="26"/>
      <c r="BK186" s="26"/>
      <c r="BL186" s="26"/>
      <c r="BM186" s="26"/>
      <c r="BN186" s="57">
        <f t="shared" si="156"/>
        <v>152</v>
      </c>
      <c r="BO186" s="303"/>
      <c r="BP186" s="36" t="str">
        <f t="shared" si="157"/>
        <v/>
      </c>
      <c r="BQ186" s="26"/>
      <c r="BR186" s="26"/>
      <c r="BS186" s="26"/>
      <c r="BT186" s="26"/>
      <c r="BU186" s="26"/>
      <c r="BV186" s="57">
        <f t="shared" si="158"/>
        <v>152</v>
      </c>
      <c r="BW186" s="303"/>
      <c r="BX186" s="36" t="str">
        <f t="shared" si="159"/>
        <v/>
      </c>
      <c r="BY186" s="26"/>
      <c r="BZ186" s="26"/>
      <c r="CA186" s="26"/>
      <c r="CB186" s="26"/>
      <c r="CC186" s="26"/>
      <c r="CD186" s="57">
        <f t="shared" si="160"/>
        <v>152</v>
      </c>
      <c r="CE186" s="303"/>
      <c r="CF186" s="36" t="str">
        <f t="shared" si="161"/>
        <v/>
      </c>
      <c r="CL186" s="57">
        <f t="shared" si="162"/>
        <v>152</v>
      </c>
      <c r="CM186" s="303"/>
      <c r="CN186" s="36" t="str">
        <f t="shared" si="163"/>
        <v/>
      </c>
      <c r="CT186" s="57">
        <f t="shared" si="164"/>
        <v>152</v>
      </c>
      <c r="CU186" s="303"/>
      <c r="CV186" s="36" t="str">
        <f t="shared" si="165"/>
        <v/>
      </c>
      <c r="DB186" s="57">
        <f t="shared" si="166"/>
        <v>152</v>
      </c>
      <c r="DC186" s="303"/>
      <c r="DD186" s="36" t="str">
        <f t="shared" si="167"/>
        <v/>
      </c>
      <c r="DJ186" s="57">
        <f t="shared" si="168"/>
        <v>152</v>
      </c>
      <c r="DK186" s="303"/>
      <c r="DL186" s="36" t="str">
        <f t="shared" si="169"/>
        <v/>
      </c>
      <c r="DR186" s="57">
        <f t="shared" si="170"/>
        <v>152</v>
      </c>
      <c r="DS186" s="303"/>
      <c r="DT186" s="36" t="str">
        <f t="shared" si="171"/>
        <v/>
      </c>
      <c r="DZ186" s="57">
        <f t="shared" si="172"/>
        <v>152</v>
      </c>
      <c r="EA186" s="303"/>
      <c r="EB186" s="36" t="str">
        <f t="shared" si="173"/>
        <v/>
      </c>
      <c r="EC186" s="26"/>
      <c r="ED186" s="26"/>
      <c r="EE186" s="26"/>
      <c r="EF186" s="26"/>
      <c r="EG186" s="26"/>
      <c r="EH186" s="57">
        <f t="shared" si="174"/>
        <v>152</v>
      </c>
      <c r="EI186" s="303"/>
      <c r="EJ186" s="36" t="str">
        <f t="shared" si="175"/>
        <v/>
      </c>
      <c r="EK186" s="26"/>
      <c r="EL186" s="26"/>
      <c r="EM186" s="26"/>
      <c r="EN186" s="26"/>
      <c r="EO186" s="26"/>
      <c r="EP186" s="57">
        <f t="shared" si="176"/>
        <v>152</v>
      </c>
      <c r="EQ186" s="303"/>
      <c r="ER186" s="36" t="str">
        <f t="shared" si="177"/>
        <v/>
      </c>
      <c r="ES186" s="26"/>
      <c r="ET186" s="26"/>
      <c r="EU186" s="26"/>
      <c r="EV186" s="26"/>
      <c r="EW186" s="26"/>
      <c r="EX186" s="57">
        <f t="shared" si="178"/>
        <v>152</v>
      </c>
      <c r="EY186" s="303"/>
      <c r="EZ186" s="36" t="str">
        <f t="shared" si="179"/>
        <v/>
      </c>
      <c r="FA186" s="26"/>
      <c r="FB186" s="26"/>
      <c r="FC186" s="26"/>
      <c r="FD186" s="26"/>
      <c r="FE186" s="26"/>
    </row>
    <row r="187" spans="1:161" ht="14.5">
      <c r="A187" s="26"/>
      <c r="B187" s="57">
        <f t="shared" si="141"/>
        <v>153</v>
      </c>
      <c r="C187" s="462"/>
      <c r="D187" s="36" t="str">
        <f t="shared" si="140"/>
        <v/>
      </c>
      <c r="E187" s="26"/>
      <c r="F187" s="26"/>
      <c r="G187" s="26"/>
      <c r="H187" s="26"/>
      <c r="I187" s="26"/>
      <c r="J187" s="57">
        <f t="shared" si="142"/>
        <v>153</v>
      </c>
      <c r="K187" s="462"/>
      <c r="L187" s="36" t="str">
        <f t="shared" si="143"/>
        <v/>
      </c>
      <c r="M187" s="26"/>
      <c r="N187" s="26"/>
      <c r="O187" s="26"/>
      <c r="P187" s="26"/>
      <c r="Q187" s="26"/>
      <c r="R187" s="57">
        <f t="shared" si="144"/>
        <v>153</v>
      </c>
      <c r="S187" s="462"/>
      <c r="T187" s="36" t="str">
        <f t="shared" si="145"/>
        <v/>
      </c>
      <c r="U187" s="26"/>
      <c r="V187" s="26"/>
      <c r="W187" s="26"/>
      <c r="X187" s="26"/>
      <c r="Y187" s="26"/>
      <c r="Z187" s="57">
        <f t="shared" si="146"/>
        <v>153</v>
      </c>
      <c r="AA187" s="462"/>
      <c r="AB187" s="36" t="str">
        <f t="shared" si="147"/>
        <v/>
      </c>
      <c r="AC187" s="26"/>
      <c r="AD187" s="26"/>
      <c r="AE187" s="26"/>
      <c r="AF187" s="26"/>
      <c r="AG187" s="26"/>
      <c r="AH187" s="57">
        <f t="shared" si="148"/>
        <v>153</v>
      </c>
      <c r="AI187" s="462"/>
      <c r="AJ187" s="36" t="str">
        <f t="shared" si="149"/>
        <v/>
      </c>
      <c r="AK187" s="26"/>
      <c r="AL187" s="26"/>
      <c r="AM187" s="26"/>
      <c r="AN187" s="26"/>
      <c r="AO187" s="26"/>
      <c r="AP187" s="57">
        <f t="shared" si="150"/>
        <v>153</v>
      </c>
      <c r="AQ187" s="462"/>
      <c r="AR187" s="36" t="str">
        <f t="shared" si="151"/>
        <v/>
      </c>
      <c r="AS187" s="26"/>
      <c r="AT187" s="26"/>
      <c r="AU187" s="26"/>
      <c r="AV187" s="26"/>
      <c r="AW187" s="26"/>
      <c r="AX187" s="57">
        <f t="shared" si="152"/>
        <v>153</v>
      </c>
      <c r="AY187" s="462"/>
      <c r="AZ187" s="36" t="str">
        <f t="shared" si="153"/>
        <v/>
      </c>
      <c r="BA187" s="26"/>
      <c r="BB187" s="26"/>
      <c r="BC187" s="26"/>
      <c r="BD187" s="26"/>
      <c r="BE187" s="26"/>
      <c r="BF187" s="57">
        <f t="shared" si="154"/>
        <v>153</v>
      </c>
      <c r="BG187" s="462"/>
      <c r="BH187" s="36" t="str">
        <f t="shared" si="155"/>
        <v/>
      </c>
      <c r="BI187" s="26"/>
      <c r="BJ187" s="26"/>
      <c r="BK187" s="26"/>
      <c r="BL187" s="26"/>
      <c r="BM187" s="26"/>
      <c r="BN187" s="57">
        <f t="shared" si="156"/>
        <v>153</v>
      </c>
      <c r="BO187" s="303"/>
      <c r="BP187" s="36" t="str">
        <f t="shared" si="157"/>
        <v/>
      </c>
      <c r="BQ187" s="26"/>
      <c r="BR187" s="26"/>
      <c r="BS187" s="26"/>
      <c r="BT187" s="26"/>
      <c r="BU187" s="26"/>
      <c r="BV187" s="57">
        <f t="shared" si="158"/>
        <v>153</v>
      </c>
      <c r="BW187" s="303"/>
      <c r="BX187" s="36" t="str">
        <f t="shared" si="159"/>
        <v/>
      </c>
      <c r="BY187" s="26"/>
      <c r="BZ187" s="26"/>
      <c r="CA187" s="26"/>
      <c r="CB187" s="26"/>
      <c r="CC187" s="26"/>
      <c r="CD187" s="57">
        <f t="shared" si="160"/>
        <v>153</v>
      </c>
      <c r="CE187" s="303"/>
      <c r="CF187" s="36" t="str">
        <f t="shared" si="161"/>
        <v/>
      </c>
      <c r="CL187" s="57">
        <f t="shared" si="162"/>
        <v>153</v>
      </c>
      <c r="CM187" s="303"/>
      <c r="CN187" s="36" t="str">
        <f t="shared" si="163"/>
        <v/>
      </c>
      <c r="CT187" s="57">
        <f t="shared" si="164"/>
        <v>153</v>
      </c>
      <c r="CU187" s="303"/>
      <c r="CV187" s="36" t="str">
        <f t="shared" si="165"/>
        <v/>
      </c>
      <c r="DB187" s="57">
        <f t="shared" si="166"/>
        <v>153</v>
      </c>
      <c r="DC187" s="303"/>
      <c r="DD187" s="36" t="str">
        <f t="shared" si="167"/>
        <v/>
      </c>
      <c r="DJ187" s="57">
        <f t="shared" si="168"/>
        <v>153</v>
      </c>
      <c r="DK187" s="303"/>
      <c r="DL187" s="36" t="str">
        <f t="shared" si="169"/>
        <v/>
      </c>
      <c r="DR187" s="57">
        <f t="shared" si="170"/>
        <v>153</v>
      </c>
      <c r="DS187" s="303"/>
      <c r="DT187" s="36" t="str">
        <f t="shared" si="171"/>
        <v/>
      </c>
      <c r="DZ187" s="57">
        <f t="shared" si="172"/>
        <v>153</v>
      </c>
      <c r="EA187" s="303"/>
      <c r="EB187" s="36" t="str">
        <f t="shared" si="173"/>
        <v/>
      </c>
      <c r="EC187" s="26"/>
      <c r="ED187" s="26"/>
      <c r="EE187" s="26"/>
      <c r="EF187" s="26"/>
      <c r="EG187" s="26"/>
      <c r="EH187" s="57">
        <f t="shared" si="174"/>
        <v>153</v>
      </c>
      <c r="EI187" s="303"/>
      <c r="EJ187" s="36" t="str">
        <f t="shared" si="175"/>
        <v/>
      </c>
      <c r="EK187" s="26"/>
      <c r="EL187" s="26"/>
      <c r="EM187" s="26"/>
      <c r="EN187" s="26"/>
      <c r="EO187" s="26"/>
      <c r="EP187" s="57">
        <f t="shared" si="176"/>
        <v>153</v>
      </c>
      <c r="EQ187" s="303"/>
      <c r="ER187" s="36" t="str">
        <f t="shared" si="177"/>
        <v/>
      </c>
      <c r="ES187" s="26"/>
      <c r="ET187" s="26"/>
      <c r="EU187" s="26"/>
      <c r="EV187" s="26"/>
      <c r="EW187" s="26"/>
      <c r="EX187" s="57">
        <f t="shared" si="178"/>
        <v>153</v>
      </c>
      <c r="EY187" s="303"/>
      <c r="EZ187" s="36" t="str">
        <f t="shared" si="179"/>
        <v/>
      </c>
      <c r="FA187" s="26"/>
      <c r="FB187" s="26"/>
      <c r="FC187" s="26"/>
      <c r="FD187" s="26"/>
      <c r="FE187" s="26"/>
    </row>
    <row r="188" spans="1:161" ht="14.5">
      <c r="A188" s="26"/>
      <c r="B188" s="57">
        <f t="shared" si="141"/>
        <v>154</v>
      </c>
      <c r="C188" s="462"/>
      <c r="D188" s="36" t="str">
        <f t="shared" si="140"/>
        <v/>
      </c>
      <c r="E188" s="26"/>
      <c r="F188" s="26"/>
      <c r="G188" s="26"/>
      <c r="H188" s="26"/>
      <c r="I188" s="26"/>
      <c r="J188" s="57">
        <f t="shared" si="142"/>
        <v>154</v>
      </c>
      <c r="K188" s="462"/>
      <c r="L188" s="36" t="str">
        <f t="shared" si="143"/>
        <v/>
      </c>
      <c r="M188" s="26"/>
      <c r="N188" s="26"/>
      <c r="O188" s="26"/>
      <c r="P188" s="26"/>
      <c r="Q188" s="26"/>
      <c r="R188" s="57">
        <f t="shared" si="144"/>
        <v>154</v>
      </c>
      <c r="S188" s="462"/>
      <c r="T188" s="36" t="str">
        <f t="shared" si="145"/>
        <v/>
      </c>
      <c r="U188" s="26"/>
      <c r="V188" s="26"/>
      <c r="W188" s="26"/>
      <c r="X188" s="26"/>
      <c r="Y188" s="26"/>
      <c r="Z188" s="57">
        <f t="shared" si="146"/>
        <v>154</v>
      </c>
      <c r="AA188" s="462"/>
      <c r="AB188" s="36" t="str">
        <f t="shared" si="147"/>
        <v/>
      </c>
      <c r="AC188" s="26"/>
      <c r="AD188" s="26"/>
      <c r="AE188" s="26"/>
      <c r="AF188" s="26"/>
      <c r="AG188" s="26"/>
      <c r="AH188" s="57">
        <f t="shared" si="148"/>
        <v>154</v>
      </c>
      <c r="AI188" s="462"/>
      <c r="AJ188" s="36" t="str">
        <f t="shared" si="149"/>
        <v/>
      </c>
      <c r="AK188" s="26"/>
      <c r="AL188" s="26"/>
      <c r="AM188" s="26"/>
      <c r="AN188" s="26"/>
      <c r="AO188" s="26"/>
      <c r="AP188" s="57">
        <f t="shared" si="150"/>
        <v>154</v>
      </c>
      <c r="AQ188" s="462"/>
      <c r="AR188" s="36" t="str">
        <f t="shared" si="151"/>
        <v/>
      </c>
      <c r="AS188" s="26"/>
      <c r="AT188" s="26"/>
      <c r="AU188" s="26"/>
      <c r="AV188" s="26"/>
      <c r="AW188" s="26"/>
      <c r="AX188" s="57">
        <f t="shared" si="152"/>
        <v>154</v>
      </c>
      <c r="AY188" s="462"/>
      <c r="AZ188" s="36" t="str">
        <f t="shared" si="153"/>
        <v/>
      </c>
      <c r="BA188" s="26"/>
      <c r="BB188" s="26"/>
      <c r="BC188" s="26"/>
      <c r="BD188" s="26"/>
      <c r="BE188" s="26"/>
      <c r="BF188" s="57">
        <f t="shared" si="154"/>
        <v>154</v>
      </c>
      <c r="BG188" s="462"/>
      <c r="BH188" s="36" t="str">
        <f t="shared" si="155"/>
        <v/>
      </c>
      <c r="BI188" s="26"/>
      <c r="BJ188" s="26"/>
      <c r="BK188" s="26"/>
      <c r="BL188" s="26"/>
      <c r="BM188" s="26"/>
      <c r="BN188" s="57">
        <f t="shared" si="156"/>
        <v>154</v>
      </c>
      <c r="BO188" s="303"/>
      <c r="BP188" s="36" t="str">
        <f t="shared" si="157"/>
        <v/>
      </c>
      <c r="BQ188" s="26"/>
      <c r="BR188" s="26"/>
      <c r="BS188" s="26"/>
      <c r="BT188" s="26"/>
      <c r="BU188" s="26"/>
      <c r="BV188" s="57">
        <f t="shared" si="158"/>
        <v>154</v>
      </c>
      <c r="BW188" s="303"/>
      <c r="BX188" s="36" t="str">
        <f t="shared" si="159"/>
        <v/>
      </c>
      <c r="BY188" s="26"/>
      <c r="BZ188" s="26"/>
      <c r="CA188" s="26"/>
      <c r="CB188" s="26"/>
      <c r="CC188" s="26"/>
      <c r="CD188" s="57">
        <f t="shared" si="160"/>
        <v>154</v>
      </c>
      <c r="CE188" s="303"/>
      <c r="CF188" s="36" t="str">
        <f t="shared" si="161"/>
        <v/>
      </c>
      <c r="CL188" s="57">
        <f t="shared" si="162"/>
        <v>154</v>
      </c>
      <c r="CM188" s="303"/>
      <c r="CN188" s="36" t="str">
        <f t="shared" si="163"/>
        <v/>
      </c>
      <c r="CT188" s="57">
        <f t="shared" si="164"/>
        <v>154</v>
      </c>
      <c r="CU188" s="303"/>
      <c r="CV188" s="36" t="str">
        <f t="shared" si="165"/>
        <v/>
      </c>
      <c r="DB188" s="57">
        <f t="shared" si="166"/>
        <v>154</v>
      </c>
      <c r="DC188" s="303"/>
      <c r="DD188" s="36" t="str">
        <f t="shared" si="167"/>
        <v/>
      </c>
      <c r="DJ188" s="57">
        <f t="shared" si="168"/>
        <v>154</v>
      </c>
      <c r="DK188" s="303"/>
      <c r="DL188" s="36" t="str">
        <f t="shared" si="169"/>
        <v/>
      </c>
      <c r="DR188" s="57">
        <f t="shared" si="170"/>
        <v>154</v>
      </c>
      <c r="DS188" s="303"/>
      <c r="DT188" s="36" t="str">
        <f t="shared" si="171"/>
        <v/>
      </c>
      <c r="DZ188" s="57">
        <f t="shared" si="172"/>
        <v>154</v>
      </c>
      <c r="EA188" s="303"/>
      <c r="EB188" s="36" t="str">
        <f t="shared" si="173"/>
        <v/>
      </c>
      <c r="EC188" s="26"/>
      <c r="ED188" s="26"/>
      <c r="EE188" s="26"/>
      <c r="EF188" s="26"/>
      <c r="EG188" s="26"/>
      <c r="EH188" s="57">
        <f t="shared" si="174"/>
        <v>154</v>
      </c>
      <c r="EI188" s="303"/>
      <c r="EJ188" s="36" t="str">
        <f t="shared" si="175"/>
        <v/>
      </c>
      <c r="EK188" s="26"/>
      <c r="EL188" s="26"/>
      <c r="EM188" s="26"/>
      <c r="EN188" s="26"/>
      <c r="EO188" s="26"/>
      <c r="EP188" s="57">
        <f t="shared" si="176"/>
        <v>154</v>
      </c>
      <c r="EQ188" s="303"/>
      <c r="ER188" s="36" t="str">
        <f t="shared" si="177"/>
        <v/>
      </c>
      <c r="ES188" s="26"/>
      <c r="ET188" s="26"/>
      <c r="EU188" s="26"/>
      <c r="EV188" s="26"/>
      <c r="EW188" s="26"/>
      <c r="EX188" s="57">
        <f t="shared" si="178"/>
        <v>154</v>
      </c>
      <c r="EY188" s="303"/>
      <c r="EZ188" s="36" t="str">
        <f t="shared" si="179"/>
        <v/>
      </c>
      <c r="FA188" s="26"/>
      <c r="FB188" s="26"/>
      <c r="FC188" s="26"/>
      <c r="FD188" s="26"/>
      <c r="FE188" s="26"/>
    </row>
    <row r="189" spans="1:161" ht="14.5">
      <c r="A189" s="26"/>
      <c r="B189" s="57">
        <f t="shared" si="141"/>
        <v>155</v>
      </c>
      <c r="C189" s="462"/>
      <c r="D189" s="36" t="str">
        <f t="shared" si="140"/>
        <v/>
      </c>
      <c r="E189" s="26"/>
      <c r="F189" s="26"/>
      <c r="G189" s="26"/>
      <c r="H189" s="26"/>
      <c r="I189" s="26"/>
      <c r="J189" s="57">
        <f t="shared" si="142"/>
        <v>155</v>
      </c>
      <c r="K189" s="462"/>
      <c r="L189" s="36" t="str">
        <f t="shared" si="143"/>
        <v/>
      </c>
      <c r="M189" s="26"/>
      <c r="N189" s="26"/>
      <c r="O189" s="26"/>
      <c r="P189" s="26"/>
      <c r="Q189" s="26"/>
      <c r="R189" s="57">
        <f t="shared" si="144"/>
        <v>155</v>
      </c>
      <c r="S189" s="462"/>
      <c r="T189" s="36" t="str">
        <f t="shared" si="145"/>
        <v/>
      </c>
      <c r="U189" s="26"/>
      <c r="V189" s="26"/>
      <c r="W189" s="26"/>
      <c r="X189" s="26"/>
      <c r="Y189" s="26"/>
      <c r="Z189" s="57">
        <f t="shared" si="146"/>
        <v>155</v>
      </c>
      <c r="AA189" s="462"/>
      <c r="AB189" s="36" t="str">
        <f t="shared" si="147"/>
        <v/>
      </c>
      <c r="AC189" s="26"/>
      <c r="AD189" s="26"/>
      <c r="AE189" s="26"/>
      <c r="AF189" s="26"/>
      <c r="AG189" s="26"/>
      <c r="AH189" s="57">
        <f t="shared" si="148"/>
        <v>155</v>
      </c>
      <c r="AI189" s="462"/>
      <c r="AJ189" s="36" t="str">
        <f t="shared" si="149"/>
        <v/>
      </c>
      <c r="AK189" s="26"/>
      <c r="AL189" s="26"/>
      <c r="AM189" s="26"/>
      <c r="AN189" s="26"/>
      <c r="AO189" s="26"/>
      <c r="AP189" s="57">
        <f t="shared" si="150"/>
        <v>155</v>
      </c>
      <c r="AQ189" s="462"/>
      <c r="AR189" s="36" t="str">
        <f t="shared" si="151"/>
        <v/>
      </c>
      <c r="AS189" s="26"/>
      <c r="AT189" s="26"/>
      <c r="AU189" s="26"/>
      <c r="AV189" s="26"/>
      <c r="AW189" s="26"/>
      <c r="AX189" s="57">
        <f t="shared" si="152"/>
        <v>155</v>
      </c>
      <c r="AY189" s="462"/>
      <c r="AZ189" s="36" t="str">
        <f t="shared" si="153"/>
        <v/>
      </c>
      <c r="BA189" s="26"/>
      <c r="BB189" s="26"/>
      <c r="BC189" s="26"/>
      <c r="BD189" s="26"/>
      <c r="BE189" s="26"/>
      <c r="BF189" s="57">
        <f t="shared" si="154"/>
        <v>155</v>
      </c>
      <c r="BG189" s="462"/>
      <c r="BH189" s="36" t="str">
        <f t="shared" si="155"/>
        <v/>
      </c>
      <c r="BI189" s="26"/>
      <c r="BJ189" s="26"/>
      <c r="BK189" s="26"/>
      <c r="BL189" s="26"/>
      <c r="BM189" s="26"/>
      <c r="BN189" s="57">
        <f t="shared" si="156"/>
        <v>155</v>
      </c>
      <c r="BO189" s="303"/>
      <c r="BP189" s="36" t="str">
        <f t="shared" si="157"/>
        <v/>
      </c>
      <c r="BQ189" s="26"/>
      <c r="BR189" s="26"/>
      <c r="BS189" s="26"/>
      <c r="BT189" s="26"/>
      <c r="BU189" s="26"/>
      <c r="BV189" s="57">
        <f t="shared" si="158"/>
        <v>155</v>
      </c>
      <c r="BW189" s="303"/>
      <c r="BX189" s="36" t="str">
        <f t="shared" si="159"/>
        <v/>
      </c>
      <c r="BY189" s="26"/>
      <c r="BZ189" s="26"/>
      <c r="CA189" s="26"/>
      <c r="CB189" s="26"/>
      <c r="CC189" s="26"/>
      <c r="CD189" s="57">
        <f t="shared" si="160"/>
        <v>155</v>
      </c>
      <c r="CE189" s="303"/>
      <c r="CF189" s="36" t="str">
        <f t="shared" si="161"/>
        <v/>
      </c>
      <c r="CL189" s="57">
        <f t="shared" si="162"/>
        <v>155</v>
      </c>
      <c r="CM189" s="303"/>
      <c r="CN189" s="36" t="str">
        <f t="shared" si="163"/>
        <v/>
      </c>
      <c r="CT189" s="57">
        <f t="shared" si="164"/>
        <v>155</v>
      </c>
      <c r="CU189" s="303"/>
      <c r="CV189" s="36" t="str">
        <f t="shared" si="165"/>
        <v/>
      </c>
      <c r="DB189" s="57">
        <f t="shared" si="166"/>
        <v>155</v>
      </c>
      <c r="DC189" s="303"/>
      <c r="DD189" s="36" t="str">
        <f t="shared" si="167"/>
        <v/>
      </c>
      <c r="DJ189" s="57">
        <f t="shared" si="168"/>
        <v>155</v>
      </c>
      <c r="DK189" s="303"/>
      <c r="DL189" s="36" t="str">
        <f t="shared" si="169"/>
        <v/>
      </c>
      <c r="DR189" s="57">
        <f t="shared" si="170"/>
        <v>155</v>
      </c>
      <c r="DS189" s="303"/>
      <c r="DT189" s="36" t="str">
        <f t="shared" si="171"/>
        <v/>
      </c>
      <c r="DZ189" s="57">
        <f t="shared" si="172"/>
        <v>155</v>
      </c>
      <c r="EA189" s="303"/>
      <c r="EB189" s="36" t="str">
        <f t="shared" si="173"/>
        <v/>
      </c>
      <c r="EC189" s="26"/>
      <c r="ED189" s="26"/>
      <c r="EE189" s="26"/>
      <c r="EF189" s="26"/>
      <c r="EG189" s="26"/>
      <c r="EH189" s="57">
        <f t="shared" si="174"/>
        <v>155</v>
      </c>
      <c r="EI189" s="303"/>
      <c r="EJ189" s="36" t="str">
        <f t="shared" si="175"/>
        <v/>
      </c>
      <c r="EK189" s="26"/>
      <c r="EL189" s="26"/>
      <c r="EM189" s="26"/>
      <c r="EN189" s="26"/>
      <c r="EO189" s="26"/>
      <c r="EP189" s="57">
        <f t="shared" si="176"/>
        <v>155</v>
      </c>
      <c r="EQ189" s="303"/>
      <c r="ER189" s="36" t="str">
        <f t="shared" si="177"/>
        <v/>
      </c>
      <c r="ES189" s="26"/>
      <c r="ET189" s="26"/>
      <c r="EU189" s="26"/>
      <c r="EV189" s="26"/>
      <c r="EW189" s="26"/>
      <c r="EX189" s="57">
        <f t="shared" si="178"/>
        <v>155</v>
      </c>
      <c r="EY189" s="303"/>
      <c r="EZ189" s="36" t="str">
        <f t="shared" si="179"/>
        <v/>
      </c>
      <c r="FA189" s="26"/>
      <c r="FB189" s="26"/>
      <c r="FC189" s="26"/>
      <c r="FD189" s="26"/>
      <c r="FE189" s="26"/>
    </row>
    <row r="190" spans="1:161" ht="14.5">
      <c r="A190" s="26"/>
      <c r="B190" s="57">
        <f t="shared" si="141"/>
        <v>156</v>
      </c>
      <c r="C190" s="462"/>
      <c r="D190" s="36" t="str">
        <f t="shared" si="140"/>
        <v/>
      </c>
      <c r="E190" s="26"/>
      <c r="F190" s="26"/>
      <c r="G190" s="26"/>
      <c r="H190" s="26"/>
      <c r="I190" s="26"/>
      <c r="J190" s="57">
        <f t="shared" si="142"/>
        <v>156</v>
      </c>
      <c r="K190" s="462"/>
      <c r="L190" s="36" t="str">
        <f t="shared" si="143"/>
        <v/>
      </c>
      <c r="M190" s="26"/>
      <c r="N190" s="26"/>
      <c r="O190" s="26"/>
      <c r="P190" s="26"/>
      <c r="Q190" s="26"/>
      <c r="R190" s="57">
        <f t="shared" si="144"/>
        <v>156</v>
      </c>
      <c r="S190" s="462"/>
      <c r="T190" s="36" t="str">
        <f t="shared" si="145"/>
        <v/>
      </c>
      <c r="U190" s="26"/>
      <c r="V190" s="26"/>
      <c r="W190" s="26"/>
      <c r="X190" s="26"/>
      <c r="Y190" s="26"/>
      <c r="Z190" s="57">
        <f t="shared" si="146"/>
        <v>156</v>
      </c>
      <c r="AA190" s="462"/>
      <c r="AB190" s="36" t="str">
        <f t="shared" si="147"/>
        <v/>
      </c>
      <c r="AC190" s="26"/>
      <c r="AD190" s="26"/>
      <c r="AE190" s="26"/>
      <c r="AF190" s="26"/>
      <c r="AG190" s="26"/>
      <c r="AH190" s="57">
        <f t="shared" si="148"/>
        <v>156</v>
      </c>
      <c r="AI190" s="462"/>
      <c r="AJ190" s="36" t="str">
        <f t="shared" si="149"/>
        <v/>
      </c>
      <c r="AK190" s="26"/>
      <c r="AL190" s="26"/>
      <c r="AM190" s="26"/>
      <c r="AN190" s="26"/>
      <c r="AO190" s="26"/>
      <c r="AP190" s="57">
        <f t="shared" si="150"/>
        <v>156</v>
      </c>
      <c r="AQ190" s="462"/>
      <c r="AR190" s="36" t="str">
        <f t="shared" si="151"/>
        <v/>
      </c>
      <c r="AS190" s="26"/>
      <c r="AT190" s="26"/>
      <c r="AU190" s="26"/>
      <c r="AV190" s="26"/>
      <c r="AW190" s="26"/>
      <c r="AX190" s="57">
        <f t="shared" si="152"/>
        <v>156</v>
      </c>
      <c r="AY190" s="462"/>
      <c r="AZ190" s="36" t="str">
        <f t="shared" si="153"/>
        <v/>
      </c>
      <c r="BA190" s="26"/>
      <c r="BB190" s="26"/>
      <c r="BC190" s="26"/>
      <c r="BD190" s="26"/>
      <c r="BE190" s="26"/>
      <c r="BF190" s="57">
        <f t="shared" si="154"/>
        <v>156</v>
      </c>
      <c r="BG190" s="462"/>
      <c r="BH190" s="36" t="str">
        <f t="shared" si="155"/>
        <v/>
      </c>
      <c r="BI190" s="26"/>
      <c r="BJ190" s="26"/>
      <c r="BK190" s="26"/>
      <c r="BL190" s="26"/>
      <c r="BM190" s="26"/>
      <c r="BN190" s="57">
        <f t="shared" si="156"/>
        <v>156</v>
      </c>
      <c r="BO190" s="303"/>
      <c r="BP190" s="36" t="str">
        <f t="shared" si="157"/>
        <v/>
      </c>
      <c r="BQ190" s="26"/>
      <c r="BR190" s="26"/>
      <c r="BS190" s="26"/>
      <c r="BT190" s="26"/>
      <c r="BU190" s="26"/>
      <c r="BV190" s="57">
        <f t="shared" si="158"/>
        <v>156</v>
      </c>
      <c r="BW190" s="303"/>
      <c r="BX190" s="36" t="str">
        <f t="shared" si="159"/>
        <v/>
      </c>
      <c r="BY190" s="26"/>
      <c r="BZ190" s="26"/>
      <c r="CA190" s="26"/>
      <c r="CB190" s="26"/>
      <c r="CC190" s="26"/>
      <c r="CD190" s="57">
        <f t="shared" si="160"/>
        <v>156</v>
      </c>
      <c r="CE190" s="303"/>
      <c r="CF190" s="36" t="str">
        <f t="shared" si="161"/>
        <v/>
      </c>
      <c r="CL190" s="57">
        <f t="shared" si="162"/>
        <v>156</v>
      </c>
      <c r="CM190" s="303"/>
      <c r="CN190" s="36" t="str">
        <f t="shared" si="163"/>
        <v/>
      </c>
      <c r="CT190" s="57">
        <f t="shared" si="164"/>
        <v>156</v>
      </c>
      <c r="CU190" s="303"/>
      <c r="CV190" s="36" t="str">
        <f t="shared" si="165"/>
        <v/>
      </c>
      <c r="DB190" s="57">
        <f t="shared" si="166"/>
        <v>156</v>
      </c>
      <c r="DC190" s="303"/>
      <c r="DD190" s="36" t="str">
        <f t="shared" si="167"/>
        <v/>
      </c>
      <c r="DJ190" s="57">
        <f t="shared" si="168"/>
        <v>156</v>
      </c>
      <c r="DK190" s="303"/>
      <c r="DL190" s="36" t="str">
        <f t="shared" si="169"/>
        <v/>
      </c>
      <c r="DR190" s="57">
        <f t="shared" si="170"/>
        <v>156</v>
      </c>
      <c r="DS190" s="303"/>
      <c r="DT190" s="36" t="str">
        <f t="shared" si="171"/>
        <v/>
      </c>
      <c r="DZ190" s="57">
        <f t="shared" si="172"/>
        <v>156</v>
      </c>
      <c r="EA190" s="303"/>
      <c r="EB190" s="36" t="str">
        <f t="shared" si="173"/>
        <v/>
      </c>
      <c r="EC190" s="26"/>
      <c r="ED190" s="26"/>
      <c r="EE190" s="26"/>
      <c r="EF190" s="26"/>
      <c r="EG190" s="26"/>
      <c r="EH190" s="57">
        <f t="shared" si="174"/>
        <v>156</v>
      </c>
      <c r="EI190" s="303"/>
      <c r="EJ190" s="36" t="str">
        <f t="shared" si="175"/>
        <v/>
      </c>
      <c r="EK190" s="26"/>
      <c r="EL190" s="26"/>
      <c r="EM190" s="26"/>
      <c r="EN190" s="26"/>
      <c r="EO190" s="26"/>
      <c r="EP190" s="57">
        <f t="shared" si="176"/>
        <v>156</v>
      </c>
      <c r="EQ190" s="303"/>
      <c r="ER190" s="36" t="str">
        <f t="shared" si="177"/>
        <v/>
      </c>
      <c r="ES190" s="26"/>
      <c r="ET190" s="26"/>
      <c r="EU190" s="26"/>
      <c r="EV190" s="26"/>
      <c r="EW190" s="26"/>
      <c r="EX190" s="57">
        <f t="shared" si="178"/>
        <v>156</v>
      </c>
      <c r="EY190" s="303"/>
      <c r="EZ190" s="36" t="str">
        <f t="shared" si="179"/>
        <v/>
      </c>
      <c r="FA190" s="26"/>
      <c r="FB190" s="26"/>
      <c r="FC190" s="26"/>
      <c r="FD190" s="26"/>
      <c r="FE190" s="26"/>
    </row>
    <row r="191" spans="1:161" ht="14.5">
      <c r="A191" s="26"/>
      <c r="B191" s="57">
        <f t="shared" si="141"/>
        <v>157</v>
      </c>
      <c r="C191" s="462"/>
      <c r="D191" s="36" t="str">
        <f t="shared" si="140"/>
        <v/>
      </c>
      <c r="E191" s="26"/>
      <c r="F191" s="26"/>
      <c r="G191" s="26"/>
      <c r="H191" s="26"/>
      <c r="I191" s="26"/>
      <c r="J191" s="57">
        <f t="shared" si="142"/>
        <v>157</v>
      </c>
      <c r="K191" s="462"/>
      <c r="L191" s="36" t="str">
        <f t="shared" si="143"/>
        <v/>
      </c>
      <c r="M191" s="26"/>
      <c r="N191" s="26"/>
      <c r="O191" s="26"/>
      <c r="P191" s="26"/>
      <c r="Q191" s="26"/>
      <c r="R191" s="57">
        <f t="shared" si="144"/>
        <v>157</v>
      </c>
      <c r="S191" s="462"/>
      <c r="T191" s="36" t="str">
        <f t="shared" si="145"/>
        <v/>
      </c>
      <c r="U191" s="26"/>
      <c r="V191" s="26"/>
      <c r="W191" s="26"/>
      <c r="X191" s="26"/>
      <c r="Y191" s="26"/>
      <c r="Z191" s="57">
        <f t="shared" si="146"/>
        <v>157</v>
      </c>
      <c r="AA191" s="462"/>
      <c r="AB191" s="36" t="str">
        <f t="shared" si="147"/>
        <v/>
      </c>
      <c r="AC191" s="26"/>
      <c r="AD191" s="26"/>
      <c r="AE191" s="26"/>
      <c r="AF191" s="26"/>
      <c r="AG191" s="26"/>
      <c r="AH191" s="57">
        <f t="shared" si="148"/>
        <v>157</v>
      </c>
      <c r="AI191" s="462"/>
      <c r="AJ191" s="36" t="str">
        <f t="shared" si="149"/>
        <v/>
      </c>
      <c r="AK191" s="26"/>
      <c r="AL191" s="26"/>
      <c r="AM191" s="26"/>
      <c r="AN191" s="26"/>
      <c r="AO191" s="26"/>
      <c r="AP191" s="57">
        <f t="shared" si="150"/>
        <v>157</v>
      </c>
      <c r="AQ191" s="462"/>
      <c r="AR191" s="36" t="str">
        <f t="shared" si="151"/>
        <v/>
      </c>
      <c r="AS191" s="26"/>
      <c r="AT191" s="26"/>
      <c r="AU191" s="26"/>
      <c r="AV191" s="26"/>
      <c r="AW191" s="26"/>
      <c r="AX191" s="57">
        <f t="shared" si="152"/>
        <v>157</v>
      </c>
      <c r="AY191" s="462"/>
      <c r="AZ191" s="36" t="str">
        <f t="shared" si="153"/>
        <v/>
      </c>
      <c r="BA191" s="26"/>
      <c r="BB191" s="26"/>
      <c r="BC191" s="26"/>
      <c r="BD191" s="26"/>
      <c r="BE191" s="26"/>
      <c r="BF191" s="57">
        <f t="shared" si="154"/>
        <v>157</v>
      </c>
      <c r="BG191" s="462"/>
      <c r="BH191" s="36" t="str">
        <f t="shared" si="155"/>
        <v/>
      </c>
      <c r="BI191" s="26"/>
      <c r="BJ191" s="26"/>
      <c r="BK191" s="26"/>
      <c r="BL191" s="26"/>
      <c r="BM191" s="26"/>
      <c r="BN191" s="57">
        <f t="shared" si="156"/>
        <v>157</v>
      </c>
      <c r="BO191" s="303"/>
      <c r="BP191" s="36" t="str">
        <f t="shared" si="157"/>
        <v/>
      </c>
      <c r="BQ191" s="26"/>
      <c r="BR191" s="26"/>
      <c r="BS191" s="26"/>
      <c r="BT191" s="26"/>
      <c r="BU191" s="26"/>
      <c r="BV191" s="57">
        <f t="shared" si="158"/>
        <v>157</v>
      </c>
      <c r="BW191" s="303"/>
      <c r="BX191" s="36" t="str">
        <f t="shared" si="159"/>
        <v/>
      </c>
      <c r="BY191" s="26"/>
      <c r="BZ191" s="26"/>
      <c r="CA191" s="26"/>
      <c r="CB191" s="26"/>
      <c r="CC191" s="26"/>
      <c r="CD191" s="57">
        <f t="shared" si="160"/>
        <v>157</v>
      </c>
      <c r="CE191" s="303"/>
      <c r="CF191" s="36" t="str">
        <f t="shared" si="161"/>
        <v/>
      </c>
      <c r="CL191" s="57">
        <f t="shared" si="162"/>
        <v>157</v>
      </c>
      <c r="CM191" s="303"/>
      <c r="CN191" s="36" t="str">
        <f t="shared" si="163"/>
        <v/>
      </c>
      <c r="CT191" s="57">
        <f t="shared" si="164"/>
        <v>157</v>
      </c>
      <c r="CU191" s="303"/>
      <c r="CV191" s="36" t="str">
        <f t="shared" si="165"/>
        <v/>
      </c>
      <c r="DB191" s="57">
        <f t="shared" si="166"/>
        <v>157</v>
      </c>
      <c r="DC191" s="303"/>
      <c r="DD191" s="36" t="str">
        <f t="shared" si="167"/>
        <v/>
      </c>
      <c r="DJ191" s="57">
        <f t="shared" si="168"/>
        <v>157</v>
      </c>
      <c r="DK191" s="303"/>
      <c r="DL191" s="36" t="str">
        <f t="shared" si="169"/>
        <v/>
      </c>
      <c r="DR191" s="57">
        <f t="shared" si="170"/>
        <v>157</v>
      </c>
      <c r="DS191" s="303"/>
      <c r="DT191" s="36" t="str">
        <f t="shared" si="171"/>
        <v/>
      </c>
      <c r="DZ191" s="57">
        <f t="shared" si="172"/>
        <v>157</v>
      </c>
      <c r="EA191" s="303"/>
      <c r="EB191" s="36" t="str">
        <f t="shared" si="173"/>
        <v/>
      </c>
      <c r="EC191" s="26"/>
      <c r="ED191" s="26"/>
      <c r="EE191" s="26"/>
      <c r="EF191" s="26"/>
      <c r="EG191" s="26"/>
      <c r="EH191" s="57">
        <f t="shared" si="174"/>
        <v>157</v>
      </c>
      <c r="EI191" s="303"/>
      <c r="EJ191" s="36" t="str">
        <f t="shared" si="175"/>
        <v/>
      </c>
      <c r="EK191" s="26"/>
      <c r="EL191" s="26"/>
      <c r="EM191" s="26"/>
      <c r="EN191" s="26"/>
      <c r="EO191" s="26"/>
      <c r="EP191" s="57">
        <f t="shared" si="176"/>
        <v>157</v>
      </c>
      <c r="EQ191" s="303"/>
      <c r="ER191" s="36" t="str">
        <f t="shared" si="177"/>
        <v/>
      </c>
      <c r="ES191" s="26"/>
      <c r="ET191" s="26"/>
      <c r="EU191" s="26"/>
      <c r="EV191" s="26"/>
      <c r="EW191" s="26"/>
      <c r="EX191" s="57">
        <f t="shared" si="178"/>
        <v>157</v>
      </c>
      <c r="EY191" s="303"/>
      <c r="EZ191" s="36" t="str">
        <f t="shared" si="179"/>
        <v/>
      </c>
      <c r="FA191" s="26"/>
      <c r="FB191" s="26"/>
      <c r="FC191" s="26"/>
      <c r="FD191" s="26"/>
      <c r="FE191" s="26"/>
    </row>
    <row r="192" spans="1:161" ht="14.5">
      <c r="A192" s="26"/>
      <c r="B192" s="57">
        <f t="shared" si="141"/>
        <v>158</v>
      </c>
      <c r="C192" s="462"/>
      <c r="D192" s="36" t="str">
        <f t="shared" si="140"/>
        <v/>
      </c>
      <c r="E192" s="26"/>
      <c r="F192" s="26"/>
      <c r="G192" s="26"/>
      <c r="H192" s="26"/>
      <c r="I192" s="26"/>
      <c r="J192" s="57">
        <f t="shared" si="142"/>
        <v>158</v>
      </c>
      <c r="K192" s="462"/>
      <c r="L192" s="36" t="str">
        <f t="shared" si="143"/>
        <v/>
      </c>
      <c r="M192" s="26"/>
      <c r="N192" s="26"/>
      <c r="O192" s="26"/>
      <c r="P192" s="26"/>
      <c r="Q192" s="26"/>
      <c r="R192" s="57">
        <f t="shared" si="144"/>
        <v>158</v>
      </c>
      <c r="S192" s="462"/>
      <c r="T192" s="36" t="str">
        <f t="shared" si="145"/>
        <v/>
      </c>
      <c r="U192" s="26"/>
      <c r="V192" s="26"/>
      <c r="W192" s="26"/>
      <c r="X192" s="26"/>
      <c r="Y192" s="26"/>
      <c r="Z192" s="57">
        <f t="shared" si="146"/>
        <v>158</v>
      </c>
      <c r="AA192" s="462"/>
      <c r="AB192" s="36" t="str">
        <f t="shared" si="147"/>
        <v/>
      </c>
      <c r="AC192" s="26"/>
      <c r="AD192" s="26"/>
      <c r="AE192" s="26"/>
      <c r="AF192" s="26"/>
      <c r="AG192" s="26"/>
      <c r="AH192" s="57">
        <f t="shared" si="148"/>
        <v>158</v>
      </c>
      <c r="AI192" s="462"/>
      <c r="AJ192" s="36" t="str">
        <f t="shared" si="149"/>
        <v/>
      </c>
      <c r="AK192" s="26"/>
      <c r="AL192" s="26"/>
      <c r="AM192" s="26"/>
      <c r="AN192" s="26"/>
      <c r="AO192" s="26"/>
      <c r="AP192" s="57">
        <f t="shared" si="150"/>
        <v>158</v>
      </c>
      <c r="AQ192" s="462"/>
      <c r="AR192" s="36" t="str">
        <f t="shared" si="151"/>
        <v/>
      </c>
      <c r="AS192" s="26"/>
      <c r="AT192" s="26"/>
      <c r="AU192" s="26"/>
      <c r="AV192" s="26"/>
      <c r="AW192" s="26"/>
      <c r="AX192" s="57">
        <f t="shared" si="152"/>
        <v>158</v>
      </c>
      <c r="AY192" s="462"/>
      <c r="AZ192" s="36" t="str">
        <f t="shared" si="153"/>
        <v/>
      </c>
      <c r="BA192" s="26"/>
      <c r="BB192" s="26"/>
      <c r="BC192" s="26"/>
      <c r="BD192" s="26"/>
      <c r="BE192" s="26"/>
      <c r="BF192" s="57">
        <f t="shared" si="154"/>
        <v>158</v>
      </c>
      <c r="BG192" s="462"/>
      <c r="BH192" s="36" t="str">
        <f t="shared" si="155"/>
        <v/>
      </c>
      <c r="BI192" s="26"/>
      <c r="BJ192" s="26"/>
      <c r="BK192" s="26"/>
      <c r="BL192" s="26"/>
      <c r="BM192" s="26"/>
      <c r="BN192" s="57">
        <f t="shared" si="156"/>
        <v>158</v>
      </c>
      <c r="BO192" s="303"/>
      <c r="BP192" s="36" t="str">
        <f t="shared" si="157"/>
        <v/>
      </c>
      <c r="BQ192" s="26"/>
      <c r="BR192" s="26"/>
      <c r="BS192" s="26"/>
      <c r="BT192" s="26"/>
      <c r="BU192" s="26"/>
      <c r="BV192" s="57">
        <f t="shared" si="158"/>
        <v>158</v>
      </c>
      <c r="BW192" s="303"/>
      <c r="BX192" s="36" t="str">
        <f t="shared" si="159"/>
        <v/>
      </c>
      <c r="BY192" s="26"/>
      <c r="BZ192" s="26"/>
      <c r="CA192" s="26"/>
      <c r="CB192" s="26"/>
      <c r="CC192" s="26"/>
      <c r="CD192" s="57">
        <f t="shared" si="160"/>
        <v>158</v>
      </c>
      <c r="CE192" s="303"/>
      <c r="CF192" s="36" t="str">
        <f t="shared" si="161"/>
        <v/>
      </c>
      <c r="CL192" s="57">
        <f t="shared" si="162"/>
        <v>158</v>
      </c>
      <c r="CM192" s="303"/>
      <c r="CN192" s="36" t="str">
        <f t="shared" si="163"/>
        <v/>
      </c>
      <c r="CT192" s="57">
        <f t="shared" si="164"/>
        <v>158</v>
      </c>
      <c r="CU192" s="303"/>
      <c r="CV192" s="36" t="str">
        <f t="shared" si="165"/>
        <v/>
      </c>
      <c r="DB192" s="57">
        <f t="shared" si="166"/>
        <v>158</v>
      </c>
      <c r="DC192" s="303"/>
      <c r="DD192" s="36" t="str">
        <f t="shared" si="167"/>
        <v/>
      </c>
      <c r="DJ192" s="57">
        <f t="shared" si="168"/>
        <v>158</v>
      </c>
      <c r="DK192" s="303"/>
      <c r="DL192" s="36" t="str">
        <f t="shared" si="169"/>
        <v/>
      </c>
      <c r="DR192" s="57">
        <f t="shared" si="170"/>
        <v>158</v>
      </c>
      <c r="DS192" s="303"/>
      <c r="DT192" s="36" t="str">
        <f t="shared" si="171"/>
        <v/>
      </c>
      <c r="DZ192" s="57">
        <f t="shared" si="172"/>
        <v>158</v>
      </c>
      <c r="EA192" s="303"/>
      <c r="EB192" s="36" t="str">
        <f t="shared" si="173"/>
        <v/>
      </c>
      <c r="EC192" s="26"/>
      <c r="ED192" s="26"/>
      <c r="EE192" s="26"/>
      <c r="EF192" s="26"/>
      <c r="EG192" s="26"/>
      <c r="EH192" s="57">
        <f t="shared" si="174"/>
        <v>158</v>
      </c>
      <c r="EI192" s="303"/>
      <c r="EJ192" s="36" t="str">
        <f t="shared" si="175"/>
        <v/>
      </c>
      <c r="EK192" s="26"/>
      <c r="EL192" s="26"/>
      <c r="EM192" s="26"/>
      <c r="EN192" s="26"/>
      <c r="EO192" s="26"/>
      <c r="EP192" s="57">
        <f t="shared" si="176"/>
        <v>158</v>
      </c>
      <c r="EQ192" s="303"/>
      <c r="ER192" s="36" t="str">
        <f t="shared" si="177"/>
        <v/>
      </c>
      <c r="ES192" s="26"/>
      <c r="ET192" s="26"/>
      <c r="EU192" s="26"/>
      <c r="EV192" s="26"/>
      <c r="EW192" s="26"/>
      <c r="EX192" s="57">
        <f t="shared" si="178"/>
        <v>158</v>
      </c>
      <c r="EY192" s="303"/>
      <c r="EZ192" s="36" t="str">
        <f t="shared" si="179"/>
        <v/>
      </c>
      <c r="FA192" s="26"/>
      <c r="FB192" s="26"/>
      <c r="FC192" s="26"/>
      <c r="FD192" s="26"/>
      <c r="FE192" s="26"/>
    </row>
    <row r="193" spans="1:161" ht="14.5">
      <c r="A193" s="26"/>
      <c r="B193" s="57">
        <f t="shared" si="141"/>
        <v>159</v>
      </c>
      <c r="C193" s="462"/>
      <c r="D193" s="36" t="str">
        <f t="shared" si="140"/>
        <v/>
      </c>
      <c r="E193" s="26"/>
      <c r="F193" s="26"/>
      <c r="G193" s="26"/>
      <c r="H193" s="26"/>
      <c r="I193" s="26"/>
      <c r="J193" s="57">
        <f t="shared" si="142"/>
        <v>159</v>
      </c>
      <c r="K193" s="462"/>
      <c r="L193" s="36" t="str">
        <f t="shared" si="143"/>
        <v/>
      </c>
      <c r="M193" s="26"/>
      <c r="N193" s="26"/>
      <c r="O193" s="26"/>
      <c r="P193" s="26"/>
      <c r="Q193" s="26"/>
      <c r="R193" s="57">
        <f t="shared" si="144"/>
        <v>159</v>
      </c>
      <c r="S193" s="462"/>
      <c r="T193" s="36" t="str">
        <f t="shared" si="145"/>
        <v/>
      </c>
      <c r="U193" s="26"/>
      <c r="V193" s="26"/>
      <c r="W193" s="26"/>
      <c r="X193" s="26"/>
      <c r="Y193" s="26"/>
      <c r="Z193" s="57">
        <f t="shared" si="146"/>
        <v>159</v>
      </c>
      <c r="AA193" s="462"/>
      <c r="AB193" s="36" t="str">
        <f t="shared" si="147"/>
        <v/>
      </c>
      <c r="AC193" s="26"/>
      <c r="AD193" s="26"/>
      <c r="AE193" s="26"/>
      <c r="AF193" s="26"/>
      <c r="AG193" s="26"/>
      <c r="AH193" s="57">
        <f t="shared" si="148"/>
        <v>159</v>
      </c>
      <c r="AI193" s="462"/>
      <c r="AJ193" s="36" t="str">
        <f t="shared" si="149"/>
        <v/>
      </c>
      <c r="AK193" s="26"/>
      <c r="AL193" s="26"/>
      <c r="AM193" s="26"/>
      <c r="AN193" s="26"/>
      <c r="AO193" s="26"/>
      <c r="AP193" s="57">
        <f t="shared" si="150"/>
        <v>159</v>
      </c>
      <c r="AQ193" s="462"/>
      <c r="AR193" s="36" t="str">
        <f t="shared" si="151"/>
        <v/>
      </c>
      <c r="AS193" s="26"/>
      <c r="AT193" s="26"/>
      <c r="AU193" s="26"/>
      <c r="AV193" s="26"/>
      <c r="AW193" s="26"/>
      <c r="AX193" s="57">
        <f t="shared" si="152"/>
        <v>159</v>
      </c>
      <c r="AY193" s="462"/>
      <c r="AZ193" s="36" t="str">
        <f t="shared" si="153"/>
        <v/>
      </c>
      <c r="BA193" s="26"/>
      <c r="BB193" s="26"/>
      <c r="BC193" s="26"/>
      <c r="BD193" s="26"/>
      <c r="BE193" s="26"/>
      <c r="BF193" s="57">
        <f t="shared" si="154"/>
        <v>159</v>
      </c>
      <c r="BG193" s="462"/>
      <c r="BH193" s="36" t="str">
        <f t="shared" si="155"/>
        <v/>
      </c>
      <c r="BI193" s="26"/>
      <c r="BJ193" s="26"/>
      <c r="BK193" s="26"/>
      <c r="BL193" s="26"/>
      <c r="BM193" s="26"/>
      <c r="BN193" s="57">
        <f t="shared" si="156"/>
        <v>159</v>
      </c>
      <c r="BO193" s="303"/>
      <c r="BP193" s="36" t="str">
        <f t="shared" si="157"/>
        <v/>
      </c>
      <c r="BQ193" s="26"/>
      <c r="BR193" s="26"/>
      <c r="BS193" s="26"/>
      <c r="BT193" s="26"/>
      <c r="BU193" s="26"/>
      <c r="BV193" s="57">
        <f t="shared" si="158"/>
        <v>159</v>
      </c>
      <c r="BW193" s="303"/>
      <c r="BX193" s="36" t="str">
        <f t="shared" si="159"/>
        <v/>
      </c>
      <c r="BY193" s="26"/>
      <c r="BZ193" s="26"/>
      <c r="CA193" s="26"/>
      <c r="CB193" s="26"/>
      <c r="CC193" s="26"/>
      <c r="CD193" s="57">
        <f t="shared" si="160"/>
        <v>159</v>
      </c>
      <c r="CE193" s="303"/>
      <c r="CF193" s="36" t="str">
        <f t="shared" si="161"/>
        <v/>
      </c>
      <c r="CL193" s="57">
        <f t="shared" si="162"/>
        <v>159</v>
      </c>
      <c r="CM193" s="303"/>
      <c r="CN193" s="36" t="str">
        <f t="shared" si="163"/>
        <v/>
      </c>
      <c r="CT193" s="57">
        <f t="shared" si="164"/>
        <v>159</v>
      </c>
      <c r="CU193" s="303"/>
      <c r="CV193" s="36" t="str">
        <f t="shared" si="165"/>
        <v/>
      </c>
      <c r="DB193" s="57">
        <f t="shared" si="166"/>
        <v>159</v>
      </c>
      <c r="DC193" s="303"/>
      <c r="DD193" s="36" t="str">
        <f t="shared" si="167"/>
        <v/>
      </c>
      <c r="DJ193" s="57">
        <f t="shared" si="168"/>
        <v>159</v>
      </c>
      <c r="DK193" s="303"/>
      <c r="DL193" s="36" t="str">
        <f t="shared" si="169"/>
        <v/>
      </c>
      <c r="DR193" s="57">
        <f t="shared" si="170"/>
        <v>159</v>
      </c>
      <c r="DS193" s="303"/>
      <c r="DT193" s="36" t="str">
        <f t="shared" si="171"/>
        <v/>
      </c>
      <c r="DZ193" s="57">
        <f t="shared" si="172"/>
        <v>159</v>
      </c>
      <c r="EA193" s="303"/>
      <c r="EB193" s="36" t="str">
        <f t="shared" si="173"/>
        <v/>
      </c>
      <c r="EC193" s="26"/>
      <c r="ED193" s="26"/>
      <c r="EE193" s="26"/>
      <c r="EF193" s="26"/>
      <c r="EG193" s="26"/>
      <c r="EH193" s="57">
        <f t="shared" si="174"/>
        <v>159</v>
      </c>
      <c r="EI193" s="303"/>
      <c r="EJ193" s="36" t="str">
        <f t="shared" si="175"/>
        <v/>
      </c>
      <c r="EK193" s="26"/>
      <c r="EL193" s="26"/>
      <c r="EM193" s="26"/>
      <c r="EN193" s="26"/>
      <c r="EO193" s="26"/>
      <c r="EP193" s="57">
        <f t="shared" si="176"/>
        <v>159</v>
      </c>
      <c r="EQ193" s="303"/>
      <c r="ER193" s="36" t="str">
        <f t="shared" si="177"/>
        <v/>
      </c>
      <c r="ES193" s="26"/>
      <c r="ET193" s="26"/>
      <c r="EU193" s="26"/>
      <c r="EV193" s="26"/>
      <c r="EW193" s="26"/>
      <c r="EX193" s="57">
        <f t="shared" si="178"/>
        <v>159</v>
      </c>
      <c r="EY193" s="303"/>
      <c r="EZ193" s="36" t="str">
        <f t="shared" si="179"/>
        <v/>
      </c>
      <c r="FA193" s="26"/>
      <c r="FB193" s="26"/>
      <c r="FC193" s="26"/>
      <c r="FD193" s="26"/>
      <c r="FE193" s="26"/>
    </row>
    <row r="194" spans="1:161" ht="14.5">
      <c r="A194" s="26"/>
      <c r="B194" s="57">
        <f t="shared" si="141"/>
        <v>160</v>
      </c>
      <c r="C194" s="462"/>
      <c r="D194" s="36" t="str">
        <f t="shared" si="140"/>
        <v/>
      </c>
      <c r="E194" s="26"/>
      <c r="F194" s="26"/>
      <c r="G194" s="26"/>
      <c r="H194" s="26"/>
      <c r="I194" s="26"/>
      <c r="J194" s="57">
        <f t="shared" si="142"/>
        <v>160</v>
      </c>
      <c r="K194" s="462"/>
      <c r="L194" s="36" t="str">
        <f t="shared" si="143"/>
        <v/>
      </c>
      <c r="M194" s="26"/>
      <c r="N194" s="26"/>
      <c r="O194" s="26"/>
      <c r="P194" s="26"/>
      <c r="Q194" s="26"/>
      <c r="R194" s="57">
        <f t="shared" si="144"/>
        <v>160</v>
      </c>
      <c r="S194" s="462"/>
      <c r="T194" s="36" t="str">
        <f t="shared" si="145"/>
        <v/>
      </c>
      <c r="U194" s="26"/>
      <c r="V194" s="26"/>
      <c r="W194" s="26"/>
      <c r="X194" s="26"/>
      <c r="Y194" s="26"/>
      <c r="Z194" s="57">
        <f t="shared" si="146"/>
        <v>160</v>
      </c>
      <c r="AA194" s="462"/>
      <c r="AB194" s="36" t="str">
        <f t="shared" si="147"/>
        <v/>
      </c>
      <c r="AC194" s="26"/>
      <c r="AD194" s="26"/>
      <c r="AE194" s="26"/>
      <c r="AF194" s="26"/>
      <c r="AG194" s="26"/>
      <c r="AH194" s="57">
        <f t="shared" si="148"/>
        <v>160</v>
      </c>
      <c r="AI194" s="462"/>
      <c r="AJ194" s="36" t="str">
        <f t="shared" si="149"/>
        <v/>
      </c>
      <c r="AK194" s="26"/>
      <c r="AL194" s="26"/>
      <c r="AM194" s="26"/>
      <c r="AN194" s="26"/>
      <c r="AO194" s="26"/>
      <c r="AP194" s="57">
        <f t="shared" si="150"/>
        <v>160</v>
      </c>
      <c r="AQ194" s="462"/>
      <c r="AR194" s="36" t="str">
        <f t="shared" si="151"/>
        <v/>
      </c>
      <c r="AS194" s="26"/>
      <c r="AT194" s="26"/>
      <c r="AU194" s="26"/>
      <c r="AV194" s="26"/>
      <c r="AW194" s="26"/>
      <c r="AX194" s="57">
        <f t="shared" si="152"/>
        <v>160</v>
      </c>
      <c r="AY194" s="462"/>
      <c r="AZ194" s="36" t="str">
        <f t="shared" si="153"/>
        <v/>
      </c>
      <c r="BA194" s="26"/>
      <c r="BB194" s="26"/>
      <c r="BC194" s="26"/>
      <c r="BD194" s="26"/>
      <c r="BE194" s="26"/>
      <c r="BF194" s="57">
        <f t="shared" si="154"/>
        <v>160</v>
      </c>
      <c r="BG194" s="462"/>
      <c r="BH194" s="36" t="str">
        <f t="shared" si="155"/>
        <v/>
      </c>
      <c r="BI194" s="26"/>
      <c r="BJ194" s="26"/>
      <c r="BK194" s="26"/>
      <c r="BL194" s="26"/>
      <c r="BM194" s="26"/>
      <c r="BN194" s="57">
        <f t="shared" si="156"/>
        <v>160</v>
      </c>
      <c r="BO194" s="303"/>
      <c r="BP194" s="36" t="str">
        <f t="shared" si="157"/>
        <v/>
      </c>
      <c r="BQ194" s="26"/>
      <c r="BR194" s="26"/>
      <c r="BS194" s="26"/>
      <c r="BT194" s="26"/>
      <c r="BU194" s="26"/>
      <c r="BV194" s="57">
        <f t="shared" si="158"/>
        <v>160</v>
      </c>
      <c r="BW194" s="303"/>
      <c r="BX194" s="36" t="str">
        <f t="shared" si="159"/>
        <v/>
      </c>
      <c r="BY194" s="26"/>
      <c r="BZ194" s="26"/>
      <c r="CA194" s="26"/>
      <c r="CB194" s="26"/>
      <c r="CC194" s="26"/>
      <c r="CD194" s="57">
        <f t="shared" si="160"/>
        <v>160</v>
      </c>
      <c r="CE194" s="303"/>
      <c r="CF194" s="36" t="str">
        <f t="shared" si="161"/>
        <v/>
      </c>
      <c r="CL194" s="57">
        <f t="shared" si="162"/>
        <v>160</v>
      </c>
      <c r="CM194" s="303"/>
      <c r="CN194" s="36" t="str">
        <f t="shared" si="163"/>
        <v/>
      </c>
      <c r="CT194" s="57">
        <f t="shared" si="164"/>
        <v>160</v>
      </c>
      <c r="CU194" s="303"/>
      <c r="CV194" s="36" t="str">
        <f t="shared" si="165"/>
        <v/>
      </c>
      <c r="DB194" s="57">
        <f t="shared" si="166"/>
        <v>160</v>
      </c>
      <c r="DC194" s="303"/>
      <c r="DD194" s="36" t="str">
        <f t="shared" si="167"/>
        <v/>
      </c>
      <c r="DJ194" s="57">
        <f t="shared" si="168"/>
        <v>160</v>
      </c>
      <c r="DK194" s="303"/>
      <c r="DL194" s="36" t="str">
        <f t="shared" si="169"/>
        <v/>
      </c>
      <c r="DR194" s="57">
        <f t="shared" si="170"/>
        <v>160</v>
      </c>
      <c r="DS194" s="303"/>
      <c r="DT194" s="36" t="str">
        <f t="shared" si="171"/>
        <v/>
      </c>
      <c r="DZ194" s="57">
        <f t="shared" si="172"/>
        <v>160</v>
      </c>
      <c r="EA194" s="303"/>
      <c r="EB194" s="36" t="str">
        <f t="shared" si="173"/>
        <v/>
      </c>
      <c r="EC194" s="26"/>
      <c r="ED194" s="26"/>
      <c r="EE194" s="26"/>
      <c r="EF194" s="26"/>
      <c r="EG194" s="26"/>
      <c r="EH194" s="57">
        <f t="shared" si="174"/>
        <v>160</v>
      </c>
      <c r="EI194" s="303"/>
      <c r="EJ194" s="36" t="str">
        <f t="shared" si="175"/>
        <v/>
      </c>
      <c r="EK194" s="26"/>
      <c r="EL194" s="26"/>
      <c r="EM194" s="26"/>
      <c r="EN194" s="26"/>
      <c r="EO194" s="26"/>
      <c r="EP194" s="57">
        <f t="shared" si="176"/>
        <v>160</v>
      </c>
      <c r="EQ194" s="303"/>
      <c r="ER194" s="36" t="str">
        <f t="shared" si="177"/>
        <v/>
      </c>
      <c r="ES194" s="26"/>
      <c r="ET194" s="26"/>
      <c r="EU194" s="26"/>
      <c r="EV194" s="26"/>
      <c r="EW194" s="26"/>
      <c r="EX194" s="57">
        <f t="shared" si="178"/>
        <v>160</v>
      </c>
      <c r="EY194" s="303"/>
      <c r="EZ194" s="36" t="str">
        <f t="shared" si="179"/>
        <v/>
      </c>
      <c r="FA194" s="26"/>
      <c r="FB194" s="26"/>
      <c r="FC194" s="26"/>
      <c r="FD194" s="26"/>
      <c r="FE194" s="26"/>
    </row>
    <row r="195" spans="1:161" ht="14.5">
      <c r="A195" s="26"/>
      <c r="B195" s="57">
        <f t="shared" si="141"/>
        <v>161</v>
      </c>
      <c r="C195" s="462"/>
      <c r="D195" s="36" t="str">
        <f t="shared" si="140"/>
        <v/>
      </c>
      <c r="E195" s="26"/>
      <c r="F195" s="26"/>
      <c r="G195" s="26"/>
      <c r="H195" s="26"/>
      <c r="I195" s="26"/>
      <c r="J195" s="57">
        <f t="shared" si="142"/>
        <v>161</v>
      </c>
      <c r="K195" s="462"/>
      <c r="L195" s="36" t="str">
        <f t="shared" si="143"/>
        <v/>
      </c>
      <c r="M195" s="26"/>
      <c r="N195" s="26"/>
      <c r="O195" s="26"/>
      <c r="P195" s="26"/>
      <c r="Q195" s="26"/>
      <c r="R195" s="57">
        <f t="shared" si="144"/>
        <v>161</v>
      </c>
      <c r="S195" s="462"/>
      <c r="T195" s="36" t="str">
        <f t="shared" si="145"/>
        <v/>
      </c>
      <c r="U195" s="26"/>
      <c r="V195" s="26"/>
      <c r="W195" s="26"/>
      <c r="X195" s="26"/>
      <c r="Y195" s="26"/>
      <c r="Z195" s="57">
        <f t="shared" si="146"/>
        <v>161</v>
      </c>
      <c r="AA195" s="462"/>
      <c r="AB195" s="36" t="str">
        <f t="shared" si="147"/>
        <v/>
      </c>
      <c r="AC195" s="26"/>
      <c r="AD195" s="26"/>
      <c r="AE195" s="26"/>
      <c r="AF195" s="26"/>
      <c r="AG195" s="26"/>
      <c r="AH195" s="57">
        <f t="shared" si="148"/>
        <v>161</v>
      </c>
      <c r="AI195" s="462"/>
      <c r="AJ195" s="36" t="str">
        <f t="shared" si="149"/>
        <v/>
      </c>
      <c r="AK195" s="26"/>
      <c r="AL195" s="26"/>
      <c r="AM195" s="26"/>
      <c r="AN195" s="26"/>
      <c r="AO195" s="26"/>
      <c r="AP195" s="57">
        <f t="shared" si="150"/>
        <v>161</v>
      </c>
      <c r="AQ195" s="462"/>
      <c r="AR195" s="36" t="str">
        <f t="shared" si="151"/>
        <v/>
      </c>
      <c r="AS195" s="26"/>
      <c r="AT195" s="26"/>
      <c r="AU195" s="26"/>
      <c r="AV195" s="26"/>
      <c r="AW195" s="26"/>
      <c r="AX195" s="57">
        <f t="shared" si="152"/>
        <v>161</v>
      </c>
      <c r="AY195" s="462"/>
      <c r="AZ195" s="36" t="str">
        <f t="shared" si="153"/>
        <v/>
      </c>
      <c r="BA195" s="26"/>
      <c r="BB195" s="26"/>
      <c r="BC195" s="26"/>
      <c r="BD195" s="26"/>
      <c r="BE195" s="26"/>
      <c r="BF195" s="57">
        <f t="shared" si="154"/>
        <v>161</v>
      </c>
      <c r="BG195" s="462"/>
      <c r="BH195" s="36" t="str">
        <f t="shared" si="155"/>
        <v/>
      </c>
      <c r="BI195" s="26"/>
      <c r="BJ195" s="26"/>
      <c r="BK195" s="26"/>
      <c r="BL195" s="26"/>
      <c r="BM195" s="26"/>
      <c r="BN195" s="57">
        <f t="shared" si="156"/>
        <v>161</v>
      </c>
      <c r="BO195" s="303"/>
      <c r="BP195" s="36" t="str">
        <f t="shared" si="157"/>
        <v/>
      </c>
      <c r="BQ195" s="26"/>
      <c r="BR195" s="26"/>
      <c r="BS195" s="26"/>
      <c r="BT195" s="26"/>
      <c r="BU195" s="26"/>
      <c r="BV195" s="57">
        <f t="shared" si="158"/>
        <v>161</v>
      </c>
      <c r="BW195" s="303"/>
      <c r="BX195" s="36" t="str">
        <f t="shared" si="159"/>
        <v/>
      </c>
      <c r="BY195" s="26"/>
      <c r="BZ195" s="26"/>
      <c r="CA195" s="26"/>
      <c r="CB195" s="26"/>
      <c r="CC195" s="26"/>
      <c r="CD195" s="57">
        <f t="shared" si="160"/>
        <v>161</v>
      </c>
      <c r="CE195" s="303"/>
      <c r="CF195" s="36" t="str">
        <f t="shared" si="161"/>
        <v/>
      </c>
      <c r="CL195" s="57">
        <f t="shared" si="162"/>
        <v>161</v>
      </c>
      <c r="CM195" s="303"/>
      <c r="CN195" s="36" t="str">
        <f t="shared" si="163"/>
        <v/>
      </c>
      <c r="CT195" s="57">
        <f t="shared" si="164"/>
        <v>161</v>
      </c>
      <c r="CU195" s="303"/>
      <c r="CV195" s="36" t="str">
        <f t="shared" si="165"/>
        <v/>
      </c>
      <c r="DB195" s="57">
        <f t="shared" si="166"/>
        <v>161</v>
      </c>
      <c r="DC195" s="303"/>
      <c r="DD195" s="36" t="str">
        <f t="shared" si="167"/>
        <v/>
      </c>
      <c r="DJ195" s="57">
        <f t="shared" si="168"/>
        <v>161</v>
      </c>
      <c r="DK195" s="303"/>
      <c r="DL195" s="36" t="str">
        <f t="shared" si="169"/>
        <v/>
      </c>
      <c r="DR195" s="57">
        <f t="shared" si="170"/>
        <v>161</v>
      </c>
      <c r="DS195" s="303"/>
      <c r="DT195" s="36" t="str">
        <f t="shared" si="171"/>
        <v/>
      </c>
      <c r="DZ195" s="57">
        <f t="shared" si="172"/>
        <v>161</v>
      </c>
      <c r="EA195" s="303"/>
      <c r="EB195" s="36" t="str">
        <f t="shared" si="173"/>
        <v/>
      </c>
      <c r="EC195" s="26"/>
      <c r="ED195" s="26"/>
      <c r="EE195" s="26"/>
      <c r="EF195" s="26"/>
      <c r="EG195" s="26"/>
      <c r="EH195" s="57">
        <f t="shared" si="174"/>
        <v>161</v>
      </c>
      <c r="EI195" s="303"/>
      <c r="EJ195" s="36" t="str">
        <f t="shared" si="175"/>
        <v/>
      </c>
      <c r="EK195" s="26"/>
      <c r="EL195" s="26"/>
      <c r="EM195" s="26"/>
      <c r="EN195" s="26"/>
      <c r="EO195" s="26"/>
      <c r="EP195" s="57">
        <f t="shared" si="176"/>
        <v>161</v>
      </c>
      <c r="EQ195" s="303"/>
      <c r="ER195" s="36" t="str">
        <f t="shared" si="177"/>
        <v/>
      </c>
      <c r="ES195" s="26"/>
      <c r="ET195" s="26"/>
      <c r="EU195" s="26"/>
      <c r="EV195" s="26"/>
      <c r="EW195" s="26"/>
      <c r="EX195" s="57">
        <f t="shared" si="178"/>
        <v>161</v>
      </c>
      <c r="EY195" s="303"/>
      <c r="EZ195" s="36" t="str">
        <f t="shared" si="179"/>
        <v/>
      </c>
      <c r="FA195" s="26"/>
      <c r="FB195" s="26"/>
      <c r="FC195" s="26"/>
      <c r="FD195" s="26"/>
      <c r="FE195" s="26"/>
    </row>
    <row r="196" spans="1:161" ht="14.5">
      <c r="A196" s="26"/>
      <c r="B196" s="57">
        <f t="shared" si="141"/>
        <v>162</v>
      </c>
      <c r="C196" s="462"/>
      <c r="D196" s="36" t="str">
        <f t="shared" si="140"/>
        <v/>
      </c>
      <c r="E196" s="26"/>
      <c r="F196" s="26"/>
      <c r="G196" s="26"/>
      <c r="H196" s="26"/>
      <c r="I196" s="26"/>
      <c r="J196" s="57">
        <f t="shared" si="142"/>
        <v>162</v>
      </c>
      <c r="K196" s="462"/>
      <c r="L196" s="36" t="str">
        <f t="shared" si="143"/>
        <v/>
      </c>
      <c r="M196" s="26"/>
      <c r="N196" s="26"/>
      <c r="O196" s="26"/>
      <c r="P196" s="26"/>
      <c r="Q196" s="26"/>
      <c r="R196" s="57">
        <f t="shared" si="144"/>
        <v>162</v>
      </c>
      <c r="S196" s="462"/>
      <c r="T196" s="36" t="str">
        <f t="shared" si="145"/>
        <v/>
      </c>
      <c r="U196" s="26"/>
      <c r="V196" s="26"/>
      <c r="W196" s="26"/>
      <c r="X196" s="26"/>
      <c r="Y196" s="26"/>
      <c r="Z196" s="57">
        <f t="shared" si="146"/>
        <v>162</v>
      </c>
      <c r="AA196" s="462"/>
      <c r="AB196" s="36" t="str">
        <f t="shared" si="147"/>
        <v/>
      </c>
      <c r="AC196" s="26"/>
      <c r="AD196" s="26"/>
      <c r="AE196" s="26"/>
      <c r="AF196" s="26"/>
      <c r="AG196" s="26"/>
      <c r="AH196" s="57">
        <f t="shared" si="148"/>
        <v>162</v>
      </c>
      <c r="AI196" s="462"/>
      <c r="AJ196" s="36" t="str">
        <f t="shared" si="149"/>
        <v/>
      </c>
      <c r="AK196" s="26"/>
      <c r="AL196" s="26"/>
      <c r="AM196" s="26"/>
      <c r="AN196" s="26"/>
      <c r="AO196" s="26"/>
      <c r="AP196" s="57">
        <f t="shared" si="150"/>
        <v>162</v>
      </c>
      <c r="AQ196" s="462"/>
      <c r="AR196" s="36" t="str">
        <f t="shared" si="151"/>
        <v/>
      </c>
      <c r="AS196" s="26"/>
      <c r="AT196" s="26"/>
      <c r="AU196" s="26"/>
      <c r="AV196" s="26"/>
      <c r="AW196" s="26"/>
      <c r="AX196" s="57">
        <f t="shared" si="152"/>
        <v>162</v>
      </c>
      <c r="AY196" s="462"/>
      <c r="AZ196" s="36" t="str">
        <f t="shared" si="153"/>
        <v/>
      </c>
      <c r="BA196" s="26"/>
      <c r="BB196" s="26"/>
      <c r="BC196" s="26"/>
      <c r="BD196" s="26"/>
      <c r="BE196" s="26"/>
      <c r="BF196" s="57">
        <f t="shared" si="154"/>
        <v>162</v>
      </c>
      <c r="BG196" s="462"/>
      <c r="BH196" s="36" t="str">
        <f t="shared" si="155"/>
        <v/>
      </c>
      <c r="BI196" s="26"/>
      <c r="BJ196" s="26"/>
      <c r="BK196" s="26"/>
      <c r="BL196" s="26"/>
      <c r="BM196" s="26"/>
      <c r="BN196" s="57">
        <f t="shared" si="156"/>
        <v>162</v>
      </c>
      <c r="BO196" s="303"/>
      <c r="BP196" s="36" t="str">
        <f t="shared" si="157"/>
        <v/>
      </c>
      <c r="BQ196" s="26"/>
      <c r="BR196" s="26"/>
      <c r="BS196" s="26"/>
      <c r="BT196" s="26"/>
      <c r="BU196" s="26"/>
      <c r="BV196" s="57">
        <f t="shared" si="158"/>
        <v>162</v>
      </c>
      <c r="BW196" s="303"/>
      <c r="BX196" s="36" t="str">
        <f t="shared" si="159"/>
        <v/>
      </c>
      <c r="BY196" s="26"/>
      <c r="BZ196" s="26"/>
      <c r="CA196" s="26"/>
      <c r="CB196" s="26"/>
      <c r="CC196" s="26"/>
      <c r="CD196" s="57">
        <f t="shared" si="160"/>
        <v>162</v>
      </c>
      <c r="CE196" s="303"/>
      <c r="CF196" s="36" t="str">
        <f t="shared" si="161"/>
        <v/>
      </c>
      <c r="CL196" s="57">
        <f t="shared" si="162"/>
        <v>162</v>
      </c>
      <c r="CM196" s="303"/>
      <c r="CN196" s="36" t="str">
        <f t="shared" si="163"/>
        <v/>
      </c>
      <c r="CT196" s="57">
        <f t="shared" si="164"/>
        <v>162</v>
      </c>
      <c r="CU196" s="303"/>
      <c r="CV196" s="36" t="str">
        <f t="shared" si="165"/>
        <v/>
      </c>
      <c r="DB196" s="57">
        <f t="shared" si="166"/>
        <v>162</v>
      </c>
      <c r="DC196" s="303"/>
      <c r="DD196" s="36" t="str">
        <f t="shared" si="167"/>
        <v/>
      </c>
      <c r="DJ196" s="57">
        <f t="shared" si="168"/>
        <v>162</v>
      </c>
      <c r="DK196" s="303"/>
      <c r="DL196" s="36" t="str">
        <f t="shared" si="169"/>
        <v/>
      </c>
      <c r="DR196" s="57">
        <f t="shared" si="170"/>
        <v>162</v>
      </c>
      <c r="DS196" s="303"/>
      <c r="DT196" s="36" t="str">
        <f t="shared" si="171"/>
        <v/>
      </c>
      <c r="DZ196" s="57">
        <f t="shared" si="172"/>
        <v>162</v>
      </c>
      <c r="EA196" s="303"/>
      <c r="EB196" s="36" t="str">
        <f t="shared" si="173"/>
        <v/>
      </c>
      <c r="EC196" s="26"/>
      <c r="ED196" s="26"/>
      <c r="EE196" s="26"/>
      <c r="EF196" s="26"/>
      <c r="EG196" s="26"/>
      <c r="EH196" s="57">
        <f t="shared" si="174"/>
        <v>162</v>
      </c>
      <c r="EI196" s="303"/>
      <c r="EJ196" s="36" t="str">
        <f t="shared" si="175"/>
        <v/>
      </c>
      <c r="EK196" s="26"/>
      <c r="EL196" s="26"/>
      <c r="EM196" s="26"/>
      <c r="EN196" s="26"/>
      <c r="EO196" s="26"/>
      <c r="EP196" s="57">
        <f t="shared" si="176"/>
        <v>162</v>
      </c>
      <c r="EQ196" s="303"/>
      <c r="ER196" s="36" t="str">
        <f t="shared" si="177"/>
        <v/>
      </c>
      <c r="ES196" s="26"/>
      <c r="ET196" s="26"/>
      <c r="EU196" s="26"/>
      <c r="EV196" s="26"/>
      <c r="EW196" s="26"/>
      <c r="EX196" s="57">
        <f t="shared" si="178"/>
        <v>162</v>
      </c>
      <c r="EY196" s="303"/>
      <c r="EZ196" s="36" t="str">
        <f t="shared" si="179"/>
        <v/>
      </c>
      <c r="FA196" s="26"/>
      <c r="FB196" s="26"/>
      <c r="FC196" s="26"/>
      <c r="FD196" s="26"/>
      <c r="FE196" s="26"/>
    </row>
    <row r="197" spans="1:161" ht="14.5">
      <c r="A197" s="26"/>
      <c r="B197" s="57">
        <f t="shared" si="141"/>
        <v>163</v>
      </c>
      <c r="C197" s="462"/>
      <c r="D197" s="36" t="str">
        <f t="shared" si="140"/>
        <v/>
      </c>
      <c r="E197" s="26"/>
      <c r="F197" s="26"/>
      <c r="G197" s="26"/>
      <c r="H197" s="26"/>
      <c r="I197" s="26"/>
      <c r="J197" s="57">
        <f t="shared" si="142"/>
        <v>163</v>
      </c>
      <c r="K197" s="462"/>
      <c r="L197" s="36" t="str">
        <f t="shared" si="143"/>
        <v/>
      </c>
      <c r="M197" s="26"/>
      <c r="N197" s="26"/>
      <c r="O197" s="26"/>
      <c r="P197" s="26"/>
      <c r="Q197" s="26"/>
      <c r="R197" s="57">
        <f t="shared" si="144"/>
        <v>163</v>
      </c>
      <c r="S197" s="462"/>
      <c r="T197" s="36" t="str">
        <f t="shared" si="145"/>
        <v/>
      </c>
      <c r="U197" s="26"/>
      <c r="V197" s="26"/>
      <c r="W197" s="26"/>
      <c r="X197" s="26"/>
      <c r="Y197" s="26"/>
      <c r="Z197" s="57">
        <f t="shared" si="146"/>
        <v>163</v>
      </c>
      <c r="AA197" s="462"/>
      <c r="AB197" s="36" t="str">
        <f t="shared" si="147"/>
        <v/>
      </c>
      <c r="AC197" s="26"/>
      <c r="AD197" s="26"/>
      <c r="AE197" s="26"/>
      <c r="AF197" s="26"/>
      <c r="AG197" s="26"/>
      <c r="AH197" s="57">
        <f t="shared" si="148"/>
        <v>163</v>
      </c>
      <c r="AI197" s="462"/>
      <c r="AJ197" s="36" t="str">
        <f t="shared" si="149"/>
        <v/>
      </c>
      <c r="AK197" s="26"/>
      <c r="AL197" s="26"/>
      <c r="AM197" s="26"/>
      <c r="AN197" s="26"/>
      <c r="AO197" s="26"/>
      <c r="AP197" s="57">
        <f t="shared" si="150"/>
        <v>163</v>
      </c>
      <c r="AQ197" s="462"/>
      <c r="AR197" s="36" t="str">
        <f t="shared" si="151"/>
        <v/>
      </c>
      <c r="AS197" s="26"/>
      <c r="AT197" s="26"/>
      <c r="AU197" s="26"/>
      <c r="AV197" s="26"/>
      <c r="AW197" s="26"/>
      <c r="AX197" s="57">
        <f t="shared" si="152"/>
        <v>163</v>
      </c>
      <c r="AY197" s="462"/>
      <c r="AZ197" s="36" t="str">
        <f t="shared" si="153"/>
        <v/>
      </c>
      <c r="BA197" s="26"/>
      <c r="BB197" s="26"/>
      <c r="BC197" s="26"/>
      <c r="BD197" s="26"/>
      <c r="BE197" s="26"/>
      <c r="BF197" s="57">
        <f t="shared" si="154"/>
        <v>163</v>
      </c>
      <c r="BG197" s="462"/>
      <c r="BH197" s="36" t="str">
        <f t="shared" si="155"/>
        <v/>
      </c>
      <c r="BI197" s="26"/>
      <c r="BJ197" s="26"/>
      <c r="BK197" s="26"/>
      <c r="BL197" s="26"/>
      <c r="BM197" s="26"/>
      <c r="BN197" s="57">
        <f t="shared" si="156"/>
        <v>163</v>
      </c>
      <c r="BO197" s="303"/>
      <c r="BP197" s="36" t="str">
        <f t="shared" si="157"/>
        <v/>
      </c>
      <c r="BQ197" s="26"/>
      <c r="BR197" s="26"/>
      <c r="BS197" s="26"/>
      <c r="BT197" s="26"/>
      <c r="BU197" s="26"/>
      <c r="BV197" s="57">
        <f t="shared" si="158"/>
        <v>163</v>
      </c>
      <c r="BW197" s="303"/>
      <c r="BX197" s="36" t="str">
        <f t="shared" si="159"/>
        <v/>
      </c>
      <c r="BY197" s="26"/>
      <c r="BZ197" s="26"/>
      <c r="CA197" s="26"/>
      <c r="CB197" s="26"/>
      <c r="CC197" s="26"/>
      <c r="CD197" s="57">
        <f t="shared" si="160"/>
        <v>163</v>
      </c>
      <c r="CE197" s="303"/>
      <c r="CF197" s="36" t="str">
        <f t="shared" si="161"/>
        <v/>
      </c>
      <c r="CL197" s="57">
        <f t="shared" si="162"/>
        <v>163</v>
      </c>
      <c r="CM197" s="303"/>
      <c r="CN197" s="36" t="str">
        <f t="shared" si="163"/>
        <v/>
      </c>
      <c r="CT197" s="57">
        <f t="shared" si="164"/>
        <v>163</v>
      </c>
      <c r="CU197" s="303"/>
      <c r="CV197" s="36" t="str">
        <f t="shared" si="165"/>
        <v/>
      </c>
      <c r="DB197" s="57">
        <f t="shared" si="166"/>
        <v>163</v>
      </c>
      <c r="DC197" s="303"/>
      <c r="DD197" s="36" t="str">
        <f t="shared" si="167"/>
        <v/>
      </c>
      <c r="DJ197" s="57">
        <f t="shared" si="168"/>
        <v>163</v>
      </c>
      <c r="DK197" s="303"/>
      <c r="DL197" s="36" t="str">
        <f t="shared" si="169"/>
        <v/>
      </c>
      <c r="DR197" s="57">
        <f t="shared" si="170"/>
        <v>163</v>
      </c>
      <c r="DS197" s="303"/>
      <c r="DT197" s="36" t="str">
        <f t="shared" si="171"/>
        <v/>
      </c>
      <c r="DZ197" s="57">
        <f t="shared" si="172"/>
        <v>163</v>
      </c>
      <c r="EA197" s="303"/>
      <c r="EB197" s="36" t="str">
        <f t="shared" si="173"/>
        <v/>
      </c>
      <c r="EC197" s="26"/>
      <c r="ED197" s="26"/>
      <c r="EE197" s="26"/>
      <c r="EF197" s="26"/>
      <c r="EG197" s="26"/>
      <c r="EH197" s="57">
        <f t="shared" si="174"/>
        <v>163</v>
      </c>
      <c r="EI197" s="303"/>
      <c r="EJ197" s="36" t="str">
        <f t="shared" si="175"/>
        <v/>
      </c>
      <c r="EK197" s="26"/>
      <c r="EL197" s="26"/>
      <c r="EM197" s="26"/>
      <c r="EN197" s="26"/>
      <c r="EO197" s="26"/>
      <c r="EP197" s="57">
        <f t="shared" si="176"/>
        <v>163</v>
      </c>
      <c r="EQ197" s="303"/>
      <c r="ER197" s="36" t="str">
        <f t="shared" si="177"/>
        <v/>
      </c>
      <c r="ES197" s="26"/>
      <c r="ET197" s="26"/>
      <c r="EU197" s="26"/>
      <c r="EV197" s="26"/>
      <c r="EW197" s="26"/>
      <c r="EX197" s="57">
        <f t="shared" si="178"/>
        <v>163</v>
      </c>
      <c r="EY197" s="303"/>
      <c r="EZ197" s="36" t="str">
        <f t="shared" si="179"/>
        <v/>
      </c>
      <c r="FA197" s="26"/>
      <c r="FB197" s="26"/>
      <c r="FC197" s="26"/>
      <c r="FD197" s="26"/>
      <c r="FE197" s="26"/>
    </row>
    <row r="198" spans="1:161" ht="14.5">
      <c r="A198" s="26"/>
      <c r="B198" s="57">
        <f t="shared" si="141"/>
        <v>164</v>
      </c>
      <c r="C198" s="462"/>
      <c r="D198" s="36" t="str">
        <f t="shared" si="140"/>
        <v/>
      </c>
      <c r="E198" s="26"/>
      <c r="F198" s="26"/>
      <c r="G198" s="26"/>
      <c r="H198" s="26"/>
      <c r="I198" s="26"/>
      <c r="J198" s="57">
        <f t="shared" si="142"/>
        <v>164</v>
      </c>
      <c r="K198" s="462"/>
      <c r="L198" s="36" t="str">
        <f t="shared" si="143"/>
        <v/>
      </c>
      <c r="M198" s="26"/>
      <c r="N198" s="26"/>
      <c r="O198" s="26"/>
      <c r="P198" s="26"/>
      <c r="Q198" s="26"/>
      <c r="R198" s="57">
        <f t="shared" si="144"/>
        <v>164</v>
      </c>
      <c r="S198" s="462"/>
      <c r="T198" s="36" t="str">
        <f t="shared" si="145"/>
        <v/>
      </c>
      <c r="U198" s="26"/>
      <c r="V198" s="26"/>
      <c r="W198" s="26"/>
      <c r="X198" s="26"/>
      <c r="Y198" s="26"/>
      <c r="Z198" s="57">
        <f t="shared" si="146"/>
        <v>164</v>
      </c>
      <c r="AA198" s="462"/>
      <c r="AB198" s="36" t="str">
        <f t="shared" si="147"/>
        <v/>
      </c>
      <c r="AC198" s="26"/>
      <c r="AD198" s="26"/>
      <c r="AE198" s="26"/>
      <c r="AF198" s="26"/>
      <c r="AG198" s="26"/>
      <c r="AH198" s="57">
        <f t="shared" si="148"/>
        <v>164</v>
      </c>
      <c r="AI198" s="462"/>
      <c r="AJ198" s="36" t="str">
        <f t="shared" si="149"/>
        <v/>
      </c>
      <c r="AK198" s="26"/>
      <c r="AL198" s="26"/>
      <c r="AM198" s="26"/>
      <c r="AN198" s="26"/>
      <c r="AO198" s="26"/>
      <c r="AP198" s="57">
        <f t="shared" si="150"/>
        <v>164</v>
      </c>
      <c r="AQ198" s="462"/>
      <c r="AR198" s="36" t="str">
        <f t="shared" si="151"/>
        <v/>
      </c>
      <c r="AS198" s="26"/>
      <c r="AT198" s="26"/>
      <c r="AU198" s="26"/>
      <c r="AV198" s="26"/>
      <c r="AW198" s="26"/>
      <c r="AX198" s="57">
        <f t="shared" si="152"/>
        <v>164</v>
      </c>
      <c r="AY198" s="462"/>
      <c r="AZ198" s="36" t="str">
        <f t="shared" si="153"/>
        <v/>
      </c>
      <c r="BA198" s="26"/>
      <c r="BB198" s="26"/>
      <c r="BC198" s="26"/>
      <c r="BD198" s="26"/>
      <c r="BE198" s="26"/>
      <c r="BF198" s="57">
        <f t="shared" si="154"/>
        <v>164</v>
      </c>
      <c r="BG198" s="462"/>
      <c r="BH198" s="36" t="str">
        <f t="shared" si="155"/>
        <v/>
      </c>
      <c r="BI198" s="26"/>
      <c r="BJ198" s="26"/>
      <c r="BK198" s="26"/>
      <c r="BL198" s="26"/>
      <c r="BM198" s="26"/>
      <c r="BN198" s="57">
        <f t="shared" si="156"/>
        <v>164</v>
      </c>
      <c r="BO198" s="303"/>
      <c r="BP198" s="36" t="str">
        <f t="shared" si="157"/>
        <v/>
      </c>
      <c r="BQ198" s="26"/>
      <c r="BR198" s="26"/>
      <c r="BS198" s="26"/>
      <c r="BT198" s="26"/>
      <c r="BU198" s="26"/>
      <c r="BV198" s="57">
        <f t="shared" si="158"/>
        <v>164</v>
      </c>
      <c r="BW198" s="303"/>
      <c r="BX198" s="36" t="str">
        <f t="shared" si="159"/>
        <v/>
      </c>
      <c r="BY198" s="26"/>
      <c r="BZ198" s="26"/>
      <c r="CA198" s="26"/>
      <c r="CB198" s="26"/>
      <c r="CC198" s="26"/>
      <c r="CD198" s="57">
        <f t="shared" si="160"/>
        <v>164</v>
      </c>
      <c r="CE198" s="303"/>
      <c r="CF198" s="36" t="str">
        <f t="shared" si="161"/>
        <v/>
      </c>
      <c r="CL198" s="57">
        <f t="shared" si="162"/>
        <v>164</v>
      </c>
      <c r="CM198" s="303"/>
      <c r="CN198" s="36" t="str">
        <f t="shared" si="163"/>
        <v/>
      </c>
      <c r="CT198" s="57">
        <f t="shared" si="164"/>
        <v>164</v>
      </c>
      <c r="CU198" s="303"/>
      <c r="CV198" s="36" t="str">
        <f t="shared" si="165"/>
        <v/>
      </c>
      <c r="DB198" s="57">
        <f t="shared" si="166"/>
        <v>164</v>
      </c>
      <c r="DC198" s="303"/>
      <c r="DD198" s="36" t="str">
        <f t="shared" si="167"/>
        <v/>
      </c>
      <c r="DJ198" s="57">
        <f t="shared" si="168"/>
        <v>164</v>
      </c>
      <c r="DK198" s="303"/>
      <c r="DL198" s="36" t="str">
        <f t="shared" si="169"/>
        <v/>
      </c>
      <c r="DR198" s="57">
        <f t="shared" si="170"/>
        <v>164</v>
      </c>
      <c r="DS198" s="303"/>
      <c r="DT198" s="36" t="str">
        <f t="shared" si="171"/>
        <v/>
      </c>
      <c r="DZ198" s="57">
        <f t="shared" si="172"/>
        <v>164</v>
      </c>
      <c r="EA198" s="303"/>
      <c r="EB198" s="36" t="str">
        <f t="shared" si="173"/>
        <v/>
      </c>
      <c r="EC198" s="26"/>
      <c r="ED198" s="26"/>
      <c r="EE198" s="26"/>
      <c r="EF198" s="26"/>
      <c r="EG198" s="26"/>
      <c r="EH198" s="57">
        <f t="shared" si="174"/>
        <v>164</v>
      </c>
      <c r="EI198" s="303"/>
      <c r="EJ198" s="36" t="str">
        <f t="shared" si="175"/>
        <v/>
      </c>
      <c r="EK198" s="26"/>
      <c r="EL198" s="26"/>
      <c r="EM198" s="26"/>
      <c r="EN198" s="26"/>
      <c r="EO198" s="26"/>
      <c r="EP198" s="57">
        <f t="shared" si="176"/>
        <v>164</v>
      </c>
      <c r="EQ198" s="303"/>
      <c r="ER198" s="36" t="str">
        <f t="shared" si="177"/>
        <v/>
      </c>
      <c r="ES198" s="26"/>
      <c r="ET198" s="26"/>
      <c r="EU198" s="26"/>
      <c r="EV198" s="26"/>
      <c r="EW198" s="26"/>
      <c r="EX198" s="57">
        <f t="shared" si="178"/>
        <v>164</v>
      </c>
      <c r="EY198" s="303"/>
      <c r="EZ198" s="36" t="str">
        <f t="shared" si="179"/>
        <v/>
      </c>
      <c r="FA198" s="26"/>
      <c r="FB198" s="26"/>
      <c r="FC198" s="26"/>
      <c r="FD198" s="26"/>
      <c r="FE198" s="26"/>
    </row>
    <row r="199" spans="1:161" ht="14.5">
      <c r="A199" s="26"/>
      <c r="B199" s="57">
        <f t="shared" si="141"/>
        <v>165</v>
      </c>
      <c r="C199" s="462"/>
      <c r="D199" s="36" t="str">
        <f t="shared" si="140"/>
        <v/>
      </c>
      <c r="E199" s="26"/>
      <c r="F199" s="26"/>
      <c r="G199" s="26"/>
      <c r="H199" s="26"/>
      <c r="I199" s="26"/>
      <c r="J199" s="57">
        <f t="shared" si="142"/>
        <v>165</v>
      </c>
      <c r="K199" s="462"/>
      <c r="L199" s="36" t="str">
        <f t="shared" si="143"/>
        <v/>
      </c>
      <c r="M199" s="26"/>
      <c r="N199" s="26"/>
      <c r="O199" s="26"/>
      <c r="P199" s="26"/>
      <c r="Q199" s="26"/>
      <c r="R199" s="57">
        <f t="shared" si="144"/>
        <v>165</v>
      </c>
      <c r="S199" s="462"/>
      <c r="T199" s="36" t="str">
        <f t="shared" si="145"/>
        <v/>
      </c>
      <c r="U199" s="26"/>
      <c r="V199" s="26"/>
      <c r="W199" s="26"/>
      <c r="X199" s="26"/>
      <c r="Y199" s="26"/>
      <c r="Z199" s="57">
        <f t="shared" si="146"/>
        <v>165</v>
      </c>
      <c r="AA199" s="462"/>
      <c r="AB199" s="36" t="str">
        <f t="shared" si="147"/>
        <v/>
      </c>
      <c r="AC199" s="26"/>
      <c r="AD199" s="26"/>
      <c r="AE199" s="26"/>
      <c r="AF199" s="26"/>
      <c r="AG199" s="26"/>
      <c r="AH199" s="57">
        <f t="shared" si="148"/>
        <v>165</v>
      </c>
      <c r="AI199" s="462"/>
      <c r="AJ199" s="36" t="str">
        <f t="shared" si="149"/>
        <v/>
      </c>
      <c r="AK199" s="26"/>
      <c r="AL199" s="26"/>
      <c r="AM199" s="26"/>
      <c r="AN199" s="26"/>
      <c r="AO199" s="26"/>
      <c r="AP199" s="57">
        <f t="shared" si="150"/>
        <v>165</v>
      </c>
      <c r="AQ199" s="462"/>
      <c r="AR199" s="36" t="str">
        <f t="shared" si="151"/>
        <v/>
      </c>
      <c r="AS199" s="26"/>
      <c r="AT199" s="26"/>
      <c r="AU199" s="26"/>
      <c r="AV199" s="26"/>
      <c r="AW199" s="26"/>
      <c r="AX199" s="57">
        <f t="shared" si="152"/>
        <v>165</v>
      </c>
      <c r="AY199" s="462"/>
      <c r="AZ199" s="36" t="str">
        <f t="shared" si="153"/>
        <v/>
      </c>
      <c r="BA199" s="26"/>
      <c r="BB199" s="26"/>
      <c r="BC199" s="26"/>
      <c r="BD199" s="26"/>
      <c r="BE199" s="26"/>
      <c r="BF199" s="57">
        <f t="shared" si="154"/>
        <v>165</v>
      </c>
      <c r="BG199" s="462"/>
      <c r="BH199" s="36" t="str">
        <f t="shared" si="155"/>
        <v/>
      </c>
      <c r="BI199" s="26"/>
      <c r="BJ199" s="26"/>
      <c r="BK199" s="26"/>
      <c r="BL199" s="26"/>
      <c r="BM199" s="26"/>
      <c r="BN199" s="57">
        <f t="shared" si="156"/>
        <v>165</v>
      </c>
      <c r="BO199" s="303"/>
      <c r="BP199" s="36" t="str">
        <f t="shared" si="157"/>
        <v/>
      </c>
      <c r="BQ199" s="26"/>
      <c r="BR199" s="26"/>
      <c r="BS199" s="26"/>
      <c r="BT199" s="26"/>
      <c r="BU199" s="26"/>
      <c r="BV199" s="57">
        <f t="shared" si="158"/>
        <v>165</v>
      </c>
      <c r="BW199" s="303"/>
      <c r="BX199" s="36" t="str">
        <f t="shared" si="159"/>
        <v/>
      </c>
      <c r="BY199" s="26"/>
      <c r="BZ199" s="26"/>
      <c r="CA199" s="26"/>
      <c r="CB199" s="26"/>
      <c r="CC199" s="26"/>
      <c r="CD199" s="57">
        <f t="shared" si="160"/>
        <v>165</v>
      </c>
      <c r="CE199" s="303"/>
      <c r="CF199" s="36" t="str">
        <f t="shared" si="161"/>
        <v/>
      </c>
      <c r="CL199" s="57">
        <f t="shared" si="162"/>
        <v>165</v>
      </c>
      <c r="CM199" s="303"/>
      <c r="CN199" s="36" t="str">
        <f t="shared" si="163"/>
        <v/>
      </c>
      <c r="CT199" s="57">
        <f t="shared" si="164"/>
        <v>165</v>
      </c>
      <c r="CU199" s="303"/>
      <c r="CV199" s="36" t="str">
        <f t="shared" si="165"/>
        <v/>
      </c>
      <c r="DB199" s="57">
        <f t="shared" si="166"/>
        <v>165</v>
      </c>
      <c r="DC199" s="303"/>
      <c r="DD199" s="36" t="str">
        <f t="shared" si="167"/>
        <v/>
      </c>
      <c r="DJ199" s="57">
        <f t="shared" si="168"/>
        <v>165</v>
      </c>
      <c r="DK199" s="303"/>
      <c r="DL199" s="36" t="str">
        <f t="shared" si="169"/>
        <v/>
      </c>
      <c r="DR199" s="57">
        <f t="shared" si="170"/>
        <v>165</v>
      </c>
      <c r="DS199" s="303"/>
      <c r="DT199" s="36" t="str">
        <f t="shared" si="171"/>
        <v/>
      </c>
      <c r="DZ199" s="57">
        <f t="shared" si="172"/>
        <v>165</v>
      </c>
      <c r="EA199" s="303"/>
      <c r="EB199" s="36" t="str">
        <f t="shared" si="173"/>
        <v/>
      </c>
      <c r="EC199" s="26"/>
      <c r="ED199" s="26"/>
      <c r="EE199" s="26"/>
      <c r="EF199" s="26"/>
      <c r="EG199" s="26"/>
      <c r="EH199" s="57">
        <f t="shared" si="174"/>
        <v>165</v>
      </c>
      <c r="EI199" s="303"/>
      <c r="EJ199" s="36" t="str">
        <f t="shared" si="175"/>
        <v/>
      </c>
      <c r="EK199" s="26"/>
      <c r="EL199" s="26"/>
      <c r="EM199" s="26"/>
      <c r="EN199" s="26"/>
      <c r="EO199" s="26"/>
      <c r="EP199" s="57">
        <f t="shared" si="176"/>
        <v>165</v>
      </c>
      <c r="EQ199" s="303"/>
      <c r="ER199" s="36" t="str">
        <f t="shared" si="177"/>
        <v/>
      </c>
      <c r="ES199" s="26"/>
      <c r="ET199" s="26"/>
      <c r="EU199" s="26"/>
      <c r="EV199" s="26"/>
      <c r="EW199" s="26"/>
      <c r="EX199" s="57">
        <f t="shared" si="178"/>
        <v>165</v>
      </c>
      <c r="EY199" s="303"/>
      <c r="EZ199" s="36" t="str">
        <f t="shared" si="179"/>
        <v/>
      </c>
      <c r="FA199" s="26"/>
      <c r="FB199" s="26"/>
      <c r="FC199" s="26"/>
      <c r="FD199" s="26"/>
      <c r="FE199" s="26"/>
    </row>
    <row r="200" spans="1:161" ht="14.5">
      <c r="A200" s="26"/>
      <c r="B200" s="57">
        <f t="shared" si="141"/>
        <v>166</v>
      </c>
      <c r="C200" s="462"/>
      <c r="D200" s="36" t="str">
        <f t="shared" si="140"/>
        <v/>
      </c>
      <c r="E200" s="26"/>
      <c r="F200" s="26"/>
      <c r="G200" s="26"/>
      <c r="H200" s="26"/>
      <c r="I200" s="26"/>
      <c r="J200" s="57">
        <f t="shared" si="142"/>
        <v>166</v>
      </c>
      <c r="K200" s="462"/>
      <c r="L200" s="36" t="str">
        <f t="shared" si="143"/>
        <v/>
      </c>
      <c r="M200" s="26"/>
      <c r="N200" s="26"/>
      <c r="O200" s="26"/>
      <c r="P200" s="26"/>
      <c r="Q200" s="26"/>
      <c r="R200" s="57">
        <f t="shared" si="144"/>
        <v>166</v>
      </c>
      <c r="S200" s="462"/>
      <c r="T200" s="36" t="str">
        <f t="shared" si="145"/>
        <v/>
      </c>
      <c r="U200" s="26"/>
      <c r="V200" s="26"/>
      <c r="W200" s="26"/>
      <c r="X200" s="26"/>
      <c r="Y200" s="26"/>
      <c r="Z200" s="57">
        <f t="shared" si="146"/>
        <v>166</v>
      </c>
      <c r="AA200" s="462"/>
      <c r="AB200" s="36" t="str">
        <f t="shared" si="147"/>
        <v/>
      </c>
      <c r="AC200" s="26"/>
      <c r="AD200" s="26"/>
      <c r="AE200" s="26"/>
      <c r="AF200" s="26"/>
      <c r="AG200" s="26"/>
      <c r="AH200" s="57">
        <f t="shared" si="148"/>
        <v>166</v>
      </c>
      <c r="AI200" s="462"/>
      <c r="AJ200" s="36" t="str">
        <f t="shared" si="149"/>
        <v/>
      </c>
      <c r="AK200" s="26"/>
      <c r="AL200" s="26"/>
      <c r="AM200" s="26"/>
      <c r="AN200" s="26"/>
      <c r="AO200" s="26"/>
      <c r="AP200" s="57">
        <f t="shared" si="150"/>
        <v>166</v>
      </c>
      <c r="AQ200" s="462"/>
      <c r="AR200" s="36" t="str">
        <f t="shared" si="151"/>
        <v/>
      </c>
      <c r="AS200" s="26"/>
      <c r="AT200" s="26"/>
      <c r="AU200" s="26"/>
      <c r="AV200" s="26"/>
      <c r="AW200" s="26"/>
      <c r="AX200" s="57">
        <f t="shared" si="152"/>
        <v>166</v>
      </c>
      <c r="AY200" s="462"/>
      <c r="AZ200" s="36" t="str">
        <f t="shared" si="153"/>
        <v/>
      </c>
      <c r="BA200" s="26"/>
      <c r="BB200" s="26"/>
      <c r="BC200" s="26"/>
      <c r="BD200" s="26"/>
      <c r="BE200" s="26"/>
      <c r="BF200" s="57">
        <f t="shared" si="154"/>
        <v>166</v>
      </c>
      <c r="BG200" s="462"/>
      <c r="BH200" s="36" t="str">
        <f t="shared" si="155"/>
        <v/>
      </c>
      <c r="BI200" s="26"/>
      <c r="BJ200" s="26"/>
      <c r="BK200" s="26"/>
      <c r="BL200" s="26"/>
      <c r="BM200" s="26"/>
      <c r="BN200" s="57">
        <f t="shared" si="156"/>
        <v>166</v>
      </c>
      <c r="BO200" s="303"/>
      <c r="BP200" s="36" t="str">
        <f t="shared" si="157"/>
        <v/>
      </c>
      <c r="BQ200" s="26"/>
      <c r="BR200" s="26"/>
      <c r="BS200" s="26"/>
      <c r="BT200" s="26"/>
      <c r="BU200" s="26"/>
      <c r="BV200" s="57">
        <f t="shared" si="158"/>
        <v>166</v>
      </c>
      <c r="BW200" s="303"/>
      <c r="BX200" s="36" t="str">
        <f t="shared" si="159"/>
        <v/>
      </c>
      <c r="BY200" s="26"/>
      <c r="BZ200" s="26"/>
      <c r="CA200" s="26"/>
      <c r="CB200" s="26"/>
      <c r="CC200" s="26"/>
      <c r="CD200" s="57">
        <f t="shared" si="160"/>
        <v>166</v>
      </c>
      <c r="CE200" s="303"/>
      <c r="CF200" s="36" t="str">
        <f t="shared" si="161"/>
        <v/>
      </c>
      <c r="CL200" s="57">
        <f t="shared" si="162"/>
        <v>166</v>
      </c>
      <c r="CM200" s="303"/>
      <c r="CN200" s="36" t="str">
        <f t="shared" si="163"/>
        <v/>
      </c>
      <c r="CT200" s="57">
        <f t="shared" si="164"/>
        <v>166</v>
      </c>
      <c r="CU200" s="303"/>
      <c r="CV200" s="36" t="str">
        <f t="shared" si="165"/>
        <v/>
      </c>
      <c r="DB200" s="57">
        <f t="shared" si="166"/>
        <v>166</v>
      </c>
      <c r="DC200" s="303"/>
      <c r="DD200" s="36" t="str">
        <f t="shared" si="167"/>
        <v/>
      </c>
      <c r="DJ200" s="57">
        <f t="shared" si="168"/>
        <v>166</v>
      </c>
      <c r="DK200" s="303"/>
      <c r="DL200" s="36" t="str">
        <f t="shared" si="169"/>
        <v/>
      </c>
      <c r="DR200" s="57">
        <f t="shared" si="170"/>
        <v>166</v>
      </c>
      <c r="DS200" s="303"/>
      <c r="DT200" s="36" t="str">
        <f t="shared" si="171"/>
        <v/>
      </c>
      <c r="DZ200" s="57">
        <f t="shared" si="172"/>
        <v>166</v>
      </c>
      <c r="EA200" s="303"/>
      <c r="EB200" s="36" t="str">
        <f t="shared" si="173"/>
        <v/>
      </c>
      <c r="EC200" s="26"/>
      <c r="ED200" s="26"/>
      <c r="EE200" s="26"/>
      <c r="EF200" s="26"/>
      <c r="EG200" s="26"/>
      <c r="EH200" s="57">
        <f t="shared" si="174"/>
        <v>166</v>
      </c>
      <c r="EI200" s="303"/>
      <c r="EJ200" s="36" t="str">
        <f t="shared" si="175"/>
        <v/>
      </c>
      <c r="EK200" s="26"/>
      <c r="EL200" s="26"/>
      <c r="EM200" s="26"/>
      <c r="EN200" s="26"/>
      <c r="EO200" s="26"/>
      <c r="EP200" s="57">
        <f t="shared" si="176"/>
        <v>166</v>
      </c>
      <c r="EQ200" s="303"/>
      <c r="ER200" s="36" t="str">
        <f t="shared" si="177"/>
        <v/>
      </c>
      <c r="ES200" s="26"/>
      <c r="ET200" s="26"/>
      <c r="EU200" s="26"/>
      <c r="EV200" s="26"/>
      <c r="EW200" s="26"/>
      <c r="EX200" s="57">
        <f t="shared" si="178"/>
        <v>166</v>
      </c>
      <c r="EY200" s="303"/>
      <c r="EZ200" s="36" t="str">
        <f t="shared" si="179"/>
        <v/>
      </c>
      <c r="FA200" s="26"/>
      <c r="FB200" s="26"/>
      <c r="FC200" s="26"/>
      <c r="FD200" s="26"/>
      <c r="FE200" s="26"/>
    </row>
    <row r="201" spans="1:161" ht="14.5">
      <c r="A201" s="26"/>
      <c r="B201" s="57">
        <f t="shared" si="141"/>
        <v>167</v>
      </c>
      <c r="C201" s="462"/>
      <c r="D201" s="36" t="str">
        <f t="shared" si="140"/>
        <v/>
      </c>
      <c r="E201" s="26"/>
      <c r="F201" s="26"/>
      <c r="G201" s="26"/>
      <c r="H201" s="26"/>
      <c r="I201" s="26"/>
      <c r="J201" s="57">
        <f t="shared" si="142"/>
        <v>167</v>
      </c>
      <c r="K201" s="462"/>
      <c r="L201" s="36" t="str">
        <f t="shared" si="143"/>
        <v/>
      </c>
      <c r="M201" s="26"/>
      <c r="N201" s="26"/>
      <c r="O201" s="26"/>
      <c r="P201" s="26"/>
      <c r="Q201" s="26"/>
      <c r="R201" s="57">
        <f t="shared" si="144"/>
        <v>167</v>
      </c>
      <c r="S201" s="462"/>
      <c r="T201" s="36" t="str">
        <f t="shared" si="145"/>
        <v/>
      </c>
      <c r="U201" s="26"/>
      <c r="V201" s="26"/>
      <c r="W201" s="26"/>
      <c r="X201" s="26"/>
      <c r="Y201" s="26"/>
      <c r="Z201" s="57">
        <f t="shared" si="146"/>
        <v>167</v>
      </c>
      <c r="AA201" s="462"/>
      <c r="AB201" s="36" t="str">
        <f t="shared" si="147"/>
        <v/>
      </c>
      <c r="AC201" s="26"/>
      <c r="AD201" s="26"/>
      <c r="AE201" s="26"/>
      <c r="AF201" s="26"/>
      <c r="AG201" s="26"/>
      <c r="AH201" s="57">
        <f t="shared" si="148"/>
        <v>167</v>
      </c>
      <c r="AI201" s="462"/>
      <c r="AJ201" s="36" t="str">
        <f t="shared" si="149"/>
        <v/>
      </c>
      <c r="AK201" s="26"/>
      <c r="AL201" s="26"/>
      <c r="AM201" s="26"/>
      <c r="AN201" s="26"/>
      <c r="AO201" s="26"/>
      <c r="AP201" s="57">
        <f t="shared" si="150"/>
        <v>167</v>
      </c>
      <c r="AQ201" s="462"/>
      <c r="AR201" s="36" t="str">
        <f t="shared" si="151"/>
        <v/>
      </c>
      <c r="AS201" s="26"/>
      <c r="AT201" s="26"/>
      <c r="AU201" s="26"/>
      <c r="AV201" s="26"/>
      <c r="AW201" s="26"/>
      <c r="AX201" s="57">
        <f t="shared" si="152"/>
        <v>167</v>
      </c>
      <c r="AY201" s="462"/>
      <c r="AZ201" s="36" t="str">
        <f t="shared" si="153"/>
        <v/>
      </c>
      <c r="BA201" s="26"/>
      <c r="BB201" s="26"/>
      <c r="BC201" s="26"/>
      <c r="BD201" s="26"/>
      <c r="BE201" s="26"/>
      <c r="BF201" s="57">
        <f t="shared" si="154"/>
        <v>167</v>
      </c>
      <c r="BG201" s="462"/>
      <c r="BH201" s="36" t="str">
        <f t="shared" si="155"/>
        <v/>
      </c>
      <c r="BI201" s="26"/>
      <c r="BJ201" s="26"/>
      <c r="BK201" s="26"/>
      <c r="BL201" s="26"/>
      <c r="BM201" s="26"/>
      <c r="BN201" s="57">
        <f t="shared" si="156"/>
        <v>167</v>
      </c>
      <c r="BO201" s="303"/>
      <c r="BP201" s="36" t="str">
        <f t="shared" si="157"/>
        <v/>
      </c>
      <c r="BQ201" s="26"/>
      <c r="BR201" s="26"/>
      <c r="BS201" s="26"/>
      <c r="BT201" s="26"/>
      <c r="BU201" s="26"/>
      <c r="BV201" s="57">
        <f t="shared" si="158"/>
        <v>167</v>
      </c>
      <c r="BW201" s="303"/>
      <c r="BX201" s="36" t="str">
        <f t="shared" si="159"/>
        <v/>
      </c>
      <c r="BY201" s="26"/>
      <c r="BZ201" s="26"/>
      <c r="CA201" s="26"/>
      <c r="CB201" s="26"/>
      <c r="CC201" s="26"/>
      <c r="CD201" s="57">
        <f t="shared" si="160"/>
        <v>167</v>
      </c>
      <c r="CE201" s="303"/>
      <c r="CF201" s="36" t="str">
        <f t="shared" si="161"/>
        <v/>
      </c>
      <c r="CL201" s="57">
        <f t="shared" si="162"/>
        <v>167</v>
      </c>
      <c r="CM201" s="303"/>
      <c r="CN201" s="36" t="str">
        <f t="shared" si="163"/>
        <v/>
      </c>
      <c r="CT201" s="57">
        <f t="shared" si="164"/>
        <v>167</v>
      </c>
      <c r="CU201" s="303"/>
      <c r="CV201" s="36" t="str">
        <f t="shared" si="165"/>
        <v/>
      </c>
      <c r="DB201" s="57">
        <f t="shared" si="166"/>
        <v>167</v>
      </c>
      <c r="DC201" s="303"/>
      <c r="DD201" s="36" t="str">
        <f t="shared" si="167"/>
        <v/>
      </c>
      <c r="DJ201" s="57">
        <f t="shared" si="168"/>
        <v>167</v>
      </c>
      <c r="DK201" s="303"/>
      <c r="DL201" s="36" t="str">
        <f t="shared" si="169"/>
        <v/>
      </c>
      <c r="DR201" s="57">
        <f t="shared" si="170"/>
        <v>167</v>
      </c>
      <c r="DS201" s="303"/>
      <c r="DT201" s="36" t="str">
        <f t="shared" si="171"/>
        <v/>
      </c>
      <c r="DZ201" s="57">
        <f t="shared" si="172"/>
        <v>167</v>
      </c>
      <c r="EA201" s="303"/>
      <c r="EB201" s="36" t="str">
        <f t="shared" si="173"/>
        <v/>
      </c>
      <c r="EC201" s="26"/>
      <c r="ED201" s="26"/>
      <c r="EE201" s="26"/>
      <c r="EF201" s="26"/>
      <c r="EG201" s="26"/>
      <c r="EH201" s="57">
        <f t="shared" si="174"/>
        <v>167</v>
      </c>
      <c r="EI201" s="303"/>
      <c r="EJ201" s="36" t="str">
        <f t="shared" si="175"/>
        <v/>
      </c>
      <c r="EK201" s="26"/>
      <c r="EL201" s="26"/>
      <c r="EM201" s="26"/>
      <c r="EN201" s="26"/>
      <c r="EO201" s="26"/>
      <c r="EP201" s="57">
        <f t="shared" si="176"/>
        <v>167</v>
      </c>
      <c r="EQ201" s="303"/>
      <c r="ER201" s="36" t="str">
        <f t="shared" si="177"/>
        <v/>
      </c>
      <c r="ES201" s="26"/>
      <c r="ET201" s="26"/>
      <c r="EU201" s="26"/>
      <c r="EV201" s="26"/>
      <c r="EW201" s="26"/>
      <c r="EX201" s="57">
        <f t="shared" si="178"/>
        <v>167</v>
      </c>
      <c r="EY201" s="303"/>
      <c r="EZ201" s="36" t="str">
        <f t="shared" si="179"/>
        <v/>
      </c>
      <c r="FA201" s="26"/>
      <c r="FB201" s="26"/>
      <c r="FC201" s="26"/>
      <c r="FD201" s="26"/>
      <c r="FE201" s="26"/>
    </row>
    <row r="202" spans="1:161" ht="14.5">
      <c r="A202" s="26"/>
      <c r="B202" s="57">
        <f t="shared" si="141"/>
        <v>168</v>
      </c>
      <c r="C202" s="462"/>
      <c r="D202" s="36" t="str">
        <f t="shared" si="140"/>
        <v/>
      </c>
      <c r="E202" s="26"/>
      <c r="F202" s="26"/>
      <c r="G202" s="26"/>
      <c r="H202" s="26"/>
      <c r="I202" s="26"/>
      <c r="J202" s="57">
        <f t="shared" si="142"/>
        <v>168</v>
      </c>
      <c r="K202" s="462"/>
      <c r="L202" s="36" t="str">
        <f t="shared" si="143"/>
        <v/>
      </c>
      <c r="M202" s="26"/>
      <c r="N202" s="26"/>
      <c r="O202" s="26"/>
      <c r="P202" s="26"/>
      <c r="Q202" s="26"/>
      <c r="R202" s="57">
        <f t="shared" si="144"/>
        <v>168</v>
      </c>
      <c r="S202" s="462"/>
      <c r="T202" s="36" t="str">
        <f t="shared" si="145"/>
        <v/>
      </c>
      <c r="U202" s="26"/>
      <c r="V202" s="26"/>
      <c r="W202" s="26"/>
      <c r="X202" s="26"/>
      <c r="Y202" s="26"/>
      <c r="Z202" s="57">
        <f t="shared" si="146"/>
        <v>168</v>
      </c>
      <c r="AA202" s="462"/>
      <c r="AB202" s="36" t="str">
        <f t="shared" si="147"/>
        <v/>
      </c>
      <c r="AC202" s="26"/>
      <c r="AD202" s="26"/>
      <c r="AE202" s="26"/>
      <c r="AF202" s="26"/>
      <c r="AG202" s="26"/>
      <c r="AH202" s="57">
        <f t="shared" si="148"/>
        <v>168</v>
      </c>
      <c r="AI202" s="462"/>
      <c r="AJ202" s="36" t="str">
        <f t="shared" si="149"/>
        <v/>
      </c>
      <c r="AK202" s="26"/>
      <c r="AL202" s="26"/>
      <c r="AM202" s="26"/>
      <c r="AN202" s="26"/>
      <c r="AO202" s="26"/>
      <c r="AP202" s="57">
        <f t="shared" si="150"/>
        <v>168</v>
      </c>
      <c r="AQ202" s="462"/>
      <c r="AR202" s="36" t="str">
        <f t="shared" si="151"/>
        <v/>
      </c>
      <c r="AS202" s="26"/>
      <c r="AT202" s="26"/>
      <c r="AU202" s="26"/>
      <c r="AV202" s="26"/>
      <c r="AW202" s="26"/>
      <c r="AX202" s="57">
        <f t="shared" si="152"/>
        <v>168</v>
      </c>
      <c r="AY202" s="462"/>
      <c r="AZ202" s="36" t="str">
        <f t="shared" si="153"/>
        <v/>
      </c>
      <c r="BA202" s="26"/>
      <c r="BB202" s="26"/>
      <c r="BC202" s="26"/>
      <c r="BD202" s="26"/>
      <c r="BE202" s="26"/>
      <c r="BF202" s="57">
        <f t="shared" si="154"/>
        <v>168</v>
      </c>
      <c r="BG202" s="462"/>
      <c r="BH202" s="36" t="str">
        <f t="shared" si="155"/>
        <v/>
      </c>
      <c r="BI202" s="26"/>
      <c r="BJ202" s="26"/>
      <c r="BK202" s="26"/>
      <c r="BL202" s="26"/>
      <c r="BM202" s="26"/>
      <c r="BN202" s="57">
        <f t="shared" si="156"/>
        <v>168</v>
      </c>
      <c r="BO202" s="303"/>
      <c r="BP202" s="36" t="str">
        <f t="shared" si="157"/>
        <v/>
      </c>
      <c r="BQ202" s="26"/>
      <c r="BR202" s="26"/>
      <c r="BS202" s="26"/>
      <c r="BT202" s="26"/>
      <c r="BU202" s="26"/>
      <c r="BV202" s="57">
        <f t="shared" si="158"/>
        <v>168</v>
      </c>
      <c r="BW202" s="303"/>
      <c r="BX202" s="36" t="str">
        <f t="shared" si="159"/>
        <v/>
      </c>
      <c r="BY202" s="26"/>
      <c r="BZ202" s="26"/>
      <c r="CA202" s="26"/>
      <c r="CB202" s="26"/>
      <c r="CC202" s="26"/>
      <c r="CD202" s="57">
        <f t="shared" si="160"/>
        <v>168</v>
      </c>
      <c r="CE202" s="303"/>
      <c r="CF202" s="36" t="str">
        <f t="shared" si="161"/>
        <v/>
      </c>
      <c r="CL202" s="57">
        <f t="shared" si="162"/>
        <v>168</v>
      </c>
      <c r="CM202" s="303"/>
      <c r="CN202" s="36" t="str">
        <f t="shared" si="163"/>
        <v/>
      </c>
      <c r="CT202" s="57">
        <f t="shared" si="164"/>
        <v>168</v>
      </c>
      <c r="CU202" s="303"/>
      <c r="CV202" s="36" t="str">
        <f t="shared" si="165"/>
        <v/>
      </c>
      <c r="DB202" s="57">
        <f t="shared" si="166"/>
        <v>168</v>
      </c>
      <c r="DC202" s="303"/>
      <c r="DD202" s="36" t="str">
        <f t="shared" si="167"/>
        <v/>
      </c>
      <c r="DJ202" s="57">
        <f t="shared" si="168"/>
        <v>168</v>
      </c>
      <c r="DK202" s="303"/>
      <c r="DL202" s="36" t="str">
        <f t="shared" si="169"/>
        <v/>
      </c>
      <c r="DR202" s="57">
        <f t="shared" si="170"/>
        <v>168</v>
      </c>
      <c r="DS202" s="303"/>
      <c r="DT202" s="36" t="str">
        <f t="shared" si="171"/>
        <v/>
      </c>
      <c r="DZ202" s="57">
        <f t="shared" si="172"/>
        <v>168</v>
      </c>
      <c r="EA202" s="303"/>
      <c r="EB202" s="36" t="str">
        <f t="shared" si="173"/>
        <v/>
      </c>
      <c r="EC202" s="26"/>
      <c r="ED202" s="26"/>
      <c r="EE202" s="26"/>
      <c r="EF202" s="26"/>
      <c r="EG202" s="26"/>
      <c r="EH202" s="57">
        <f t="shared" si="174"/>
        <v>168</v>
      </c>
      <c r="EI202" s="303"/>
      <c r="EJ202" s="36" t="str">
        <f t="shared" si="175"/>
        <v/>
      </c>
      <c r="EK202" s="26"/>
      <c r="EL202" s="26"/>
      <c r="EM202" s="26"/>
      <c r="EN202" s="26"/>
      <c r="EO202" s="26"/>
      <c r="EP202" s="57">
        <f t="shared" si="176"/>
        <v>168</v>
      </c>
      <c r="EQ202" s="303"/>
      <c r="ER202" s="36" t="str">
        <f t="shared" si="177"/>
        <v/>
      </c>
      <c r="ES202" s="26"/>
      <c r="ET202" s="26"/>
      <c r="EU202" s="26"/>
      <c r="EV202" s="26"/>
      <c r="EW202" s="26"/>
      <c r="EX202" s="57">
        <f t="shared" si="178"/>
        <v>168</v>
      </c>
      <c r="EY202" s="303"/>
      <c r="EZ202" s="36" t="str">
        <f t="shared" si="179"/>
        <v/>
      </c>
      <c r="FA202" s="26"/>
      <c r="FB202" s="26"/>
      <c r="FC202" s="26"/>
      <c r="FD202" s="26"/>
      <c r="FE202" s="26"/>
    </row>
    <row r="203" spans="1:161" ht="14.5">
      <c r="A203" s="26"/>
      <c r="B203" s="57">
        <f t="shared" si="141"/>
        <v>169</v>
      </c>
      <c r="C203" s="462"/>
      <c r="D203" s="36" t="str">
        <f t="shared" si="140"/>
        <v/>
      </c>
      <c r="E203" s="26"/>
      <c r="F203" s="26"/>
      <c r="G203" s="26"/>
      <c r="H203" s="26"/>
      <c r="I203" s="26"/>
      <c r="J203" s="57">
        <f t="shared" si="142"/>
        <v>169</v>
      </c>
      <c r="K203" s="462"/>
      <c r="L203" s="36" t="str">
        <f t="shared" si="143"/>
        <v/>
      </c>
      <c r="M203" s="26"/>
      <c r="N203" s="26"/>
      <c r="O203" s="26"/>
      <c r="P203" s="26"/>
      <c r="Q203" s="26"/>
      <c r="R203" s="57">
        <f t="shared" si="144"/>
        <v>169</v>
      </c>
      <c r="S203" s="462"/>
      <c r="T203" s="36" t="str">
        <f t="shared" si="145"/>
        <v/>
      </c>
      <c r="U203" s="26"/>
      <c r="V203" s="26"/>
      <c r="W203" s="26"/>
      <c r="X203" s="26"/>
      <c r="Y203" s="26"/>
      <c r="Z203" s="57">
        <f t="shared" si="146"/>
        <v>169</v>
      </c>
      <c r="AA203" s="462"/>
      <c r="AB203" s="36" t="str">
        <f t="shared" si="147"/>
        <v/>
      </c>
      <c r="AC203" s="26"/>
      <c r="AD203" s="26"/>
      <c r="AE203" s="26"/>
      <c r="AF203" s="26"/>
      <c r="AG203" s="26"/>
      <c r="AH203" s="57">
        <f t="shared" si="148"/>
        <v>169</v>
      </c>
      <c r="AI203" s="462"/>
      <c r="AJ203" s="36" t="str">
        <f t="shared" si="149"/>
        <v/>
      </c>
      <c r="AK203" s="26"/>
      <c r="AL203" s="26"/>
      <c r="AM203" s="26"/>
      <c r="AN203" s="26"/>
      <c r="AO203" s="26"/>
      <c r="AP203" s="57">
        <f t="shared" si="150"/>
        <v>169</v>
      </c>
      <c r="AQ203" s="462"/>
      <c r="AR203" s="36" t="str">
        <f t="shared" si="151"/>
        <v/>
      </c>
      <c r="AS203" s="26"/>
      <c r="AT203" s="26"/>
      <c r="AU203" s="26"/>
      <c r="AV203" s="26"/>
      <c r="AW203" s="26"/>
      <c r="AX203" s="57">
        <f t="shared" si="152"/>
        <v>169</v>
      </c>
      <c r="AY203" s="462"/>
      <c r="AZ203" s="36" t="str">
        <f t="shared" si="153"/>
        <v/>
      </c>
      <c r="BA203" s="26"/>
      <c r="BB203" s="26"/>
      <c r="BC203" s="26"/>
      <c r="BD203" s="26"/>
      <c r="BE203" s="26"/>
      <c r="BF203" s="57">
        <f t="shared" si="154"/>
        <v>169</v>
      </c>
      <c r="BG203" s="462"/>
      <c r="BH203" s="36" t="str">
        <f t="shared" si="155"/>
        <v/>
      </c>
      <c r="BI203" s="26"/>
      <c r="BJ203" s="26"/>
      <c r="BK203" s="26"/>
      <c r="BL203" s="26"/>
      <c r="BM203" s="26"/>
      <c r="BN203" s="57">
        <f t="shared" si="156"/>
        <v>169</v>
      </c>
      <c r="BO203" s="303"/>
      <c r="BP203" s="36" t="str">
        <f t="shared" si="157"/>
        <v/>
      </c>
      <c r="BQ203" s="26"/>
      <c r="BR203" s="26"/>
      <c r="BS203" s="26"/>
      <c r="BT203" s="26"/>
      <c r="BU203" s="26"/>
      <c r="BV203" s="57">
        <f t="shared" si="158"/>
        <v>169</v>
      </c>
      <c r="BW203" s="303"/>
      <c r="BX203" s="36" t="str">
        <f t="shared" si="159"/>
        <v/>
      </c>
      <c r="BY203" s="26"/>
      <c r="BZ203" s="26"/>
      <c r="CA203" s="26"/>
      <c r="CB203" s="26"/>
      <c r="CC203" s="26"/>
      <c r="CD203" s="57">
        <f t="shared" si="160"/>
        <v>169</v>
      </c>
      <c r="CE203" s="303"/>
      <c r="CF203" s="36" t="str">
        <f t="shared" si="161"/>
        <v/>
      </c>
      <c r="CL203" s="57">
        <f t="shared" si="162"/>
        <v>169</v>
      </c>
      <c r="CM203" s="303"/>
      <c r="CN203" s="36" t="str">
        <f t="shared" si="163"/>
        <v/>
      </c>
      <c r="CT203" s="57">
        <f t="shared" si="164"/>
        <v>169</v>
      </c>
      <c r="CU203" s="303"/>
      <c r="CV203" s="36" t="str">
        <f t="shared" si="165"/>
        <v/>
      </c>
      <c r="DB203" s="57">
        <f t="shared" si="166"/>
        <v>169</v>
      </c>
      <c r="DC203" s="303"/>
      <c r="DD203" s="36" t="str">
        <f t="shared" si="167"/>
        <v/>
      </c>
      <c r="DJ203" s="57">
        <f t="shared" si="168"/>
        <v>169</v>
      </c>
      <c r="DK203" s="303"/>
      <c r="DL203" s="36" t="str">
        <f t="shared" si="169"/>
        <v/>
      </c>
      <c r="DR203" s="57">
        <f t="shared" si="170"/>
        <v>169</v>
      </c>
      <c r="DS203" s="303"/>
      <c r="DT203" s="36" t="str">
        <f t="shared" si="171"/>
        <v/>
      </c>
      <c r="DZ203" s="57">
        <f t="shared" si="172"/>
        <v>169</v>
      </c>
      <c r="EA203" s="303"/>
      <c r="EB203" s="36" t="str">
        <f t="shared" si="173"/>
        <v/>
      </c>
      <c r="EC203" s="26"/>
      <c r="ED203" s="26"/>
      <c r="EE203" s="26"/>
      <c r="EF203" s="26"/>
      <c r="EG203" s="26"/>
      <c r="EH203" s="57">
        <f t="shared" si="174"/>
        <v>169</v>
      </c>
      <c r="EI203" s="303"/>
      <c r="EJ203" s="36" t="str">
        <f t="shared" si="175"/>
        <v/>
      </c>
      <c r="EK203" s="26"/>
      <c r="EL203" s="26"/>
      <c r="EM203" s="26"/>
      <c r="EN203" s="26"/>
      <c r="EO203" s="26"/>
      <c r="EP203" s="57">
        <f t="shared" si="176"/>
        <v>169</v>
      </c>
      <c r="EQ203" s="303"/>
      <c r="ER203" s="36" t="str">
        <f t="shared" si="177"/>
        <v/>
      </c>
      <c r="ES203" s="26"/>
      <c r="ET203" s="26"/>
      <c r="EU203" s="26"/>
      <c r="EV203" s="26"/>
      <c r="EW203" s="26"/>
      <c r="EX203" s="57">
        <f t="shared" si="178"/>
        <v>169</v>
      </c>
      <c r="EY203" s="303"/>
      <c r="EZ203" s="36" t="str">
        <f t="shared" si="179"/>
        <v/>
      </c>
      <c r="FA203" s="26"/>
      <c r="FB203" s="26"/>
      <c r="FC203" s="26"/>
      <c r="FD203" s="26"/>
      <c r="FE203" s="26"/>
    </row>
    <row r="204" spans="1:161" ht="14.5">
      <c r="A204" s="26"/>
      <c r="B204" s="57">
        <f t="shared" si="141"/>
        <v>170</v>
      </c>
      <c r="C204" s="462"/>
      <c r="D204" s="36" t="str">
        <f t="shared" si="140"/>
        <v/>
      </c>
      <c r="E204" s="26"/>
      <c r="F204" s="26"/>
      <c r="G204" s="26"/>
      <c r="H204" s="26"/>
      <c r="I204" s="26"/>
      <c r="J204" s="57">
        <f t="shared" si="142"/>
        <v>170</v>
      </c>
      <c r="K204" s="462"/>
      <c r="L204" s="36" t="str">
        <f t="shared" si="143"/>
        <v/>
      </c>
      <c r="M204" s="26"/>
      <c r="N204" s="26"/>
      <c r="O204" s="26"/>
      <c r="P204" s="26"/>
      <c r="Q204" s="26"/>
      <c r="R204" s="57">
        <f t="shared" si="144"/>
        <v>170</v>
      </c>
      <c r="S204" s="462"/>
      <c r="T204" s="36" t="str">
        <f t="shared" si="145"/>
        <v/>
      </c>
      <c r="U204" s="26"/>
      <c r="V204" s="26"/>
      <c r="W204" s="26"/>
      <c r="X204" s="26"/>
      <c r="Y204" s="26"/>
      <c r="Z204" s="57">
        <f t="shared" si="146"/>
        <v>170</v>
      </c>
      <c r="AA204" s="462"/>
      <c r="AB204" s="36" t="str">
        <f t="shared" si="147"/>
        <v/>
      </c>
      <c r="AC204" s="26"/>
      <c r="AD204" s="26"/>
      <c r="AE204" s="26"/>
      <c r="AF204" s="26"/>
      <c r="AG204" s="26"/>
      <c r="AH204" s="57">
        <f t="shared" si="148"/>
        <v>170</v>
      </c>
      <c r="AI204" s="462"/>
      <c r="AJ204" s="36" t="str">
        <f t="shared" si="149"/>
        <v/>
      </c>
      <c r="AK204" s="26"/>
      <c r="AL204" s="26"/>
      <c r="AM204" s="26"/>
      <c r="AN204" s="26"/>
      <c r="AO204" s="26"/>
      <c r="AP204" s="57">
        <f t="shared" si="150"/>
        <v>170</v>
      </c>
      <c r="AQ204" s="462"/>
      <c r="AR204" s="36" t="str">
        <f t="shared" si="151"/>
        <v/>
      </c>
      <c r="AS204" s="26"/>
      <c r="AT204" s="26"/>
      <c r="AU204" s="26"/>
      <c r="AV204" s="26"/>
      <c r="AW204" s="26"/>
      <c r="AX204" s="57">
        <f t="shared" si="152"/>
        <v>170</v>
      </c>
      <c r="AY204" s="462"/>
      <c r="AZ204" s="36" t="str">
        <f t="shared" si="153"/>
        <v/>
      </c>
      <c r="BA204" s="26"/>
      <c r="BB204" s="26"/>
      <c r="BC204" s="26"/>
      <c r="BD204" s="26"/>
      <c r="BE204" s="26"/>
      <c r="BF204" s="57">
        <f t="shared" si="154"/>
        <v>170</v>
      </c>
      <c r="BG204" s="462"/>
      <c r="BH204" s="36" t="str">
        <f t="shared" si="155"/>
        <v/>
      </c>
      <c r="BI204" s="26"/>
      <c r="BJ204" s="26"/>
      <c r="BK204" s="26"/>
      <c r="BL204" s="26"/>
      <c r="BM204" s="26"/>
      <c r="BN204" s="57">
        <f t="shared" si="156"/>
        <v>170</v>
      </c>
      <c r="BO204" s="303"/>
      <c r="BP204" s="36" t="str">
        <f t="shared" si="157"/>
        <v/>
      </c>
      <c r="BQ204" s="26"/>
      <c r="BR204" s="26"/>
      <c r="BS204" s="26"/>
      <c r="BT204" s="26"/>
      <c r="BU204" s="26"/>
      <c r="BV204" s="57">
        <f t="shared" si="158"/>
        <v>170</v>
      </c>
      <c r="BW204" s="303"/>
      <c r="BX204" s="36" t="str">
        <f t="shared" si="159"/>
        <v/>
      </c>
      <c r="BY204" s="26"/>
      <c r="BZ204" s="26"/>
      <c r="CA204" s="26"/>
      <c r="CB204" s="26"/>
      <c r="CC204" s="26"/>
      <c r="CD204" s="57">
        <f t="shared" si="160"/>
        <v>170</v>
      </c>
      <c r="CE204" s="303"/>
      <c r="CF204" s="36" t="str">
        <f t="shared" si="161"/>
        <v/>
      </c>
      <c r="CL204" s="57">
        <f t="shared" si="162"/>
        <v>170</v>
      </c>
      <c r="CM204" s="303"/>
      <c r="CN204" s="36" t="str">
        <f t="shared" si="163"/>
        <v/>
      </c>
      <c r="CT204" s="57">
        <f t="shared" si="164"/>
        <v>170</v>
      </c>
      <c r="CU204" s="303"/>
      <c r="CV204" s="36" t="str">
        <f t="shared" si="165"/>
        <v/>
      </c>
      <c r="DB204" s="57">
        <f t="shared" si="166"/>
        <v>170</v>
      </c>
      <c r="DC204" s="303"/>
      <c r="DD204" s="36" t="str">
        <f t="shared" si="167"/>
        <v/>
      </c>
      <c r="DJ204" s="57">
        <f t="shared" si="168"/>
        <v>170</v>
      </c>
      <c r="DK204" s="303"/>
      <c r="DL204" s="36" t="str">
        <f t="shared" si="169"/>
        <v/>
      </c>
      <c r="DR204" s="57">
        <f t="shared" si="170"/>
        <v>170</v>
      </c>
      <c r="DS204" s="303"/>
      <c r="DT204" s="36" t="str">
        <f t="shared" si="171"/>
        <v/>
      </c>
      <c r="DZ204" s="57">
        <f t="shared" si="172"/>
        <v>170</v>
      </c>
      <c r="EA204" s="303"/>
      <c r="EB204" s="36" t="str">
        <f t="shared" si="173"/>
        <v/>
      </c>
      <c r="EC204" s="26"/>
      <c r="ED204" s="26"/>
      <c r="EE204" s="26"/>
      <c r="EF204" s="26"/>
      <c r="EG204" s="26"/>
      <c r="EH204" s="57">
        <f t="shared" si="174"/>
        <v>170</v>
      </c>
      <c r="EI204" s="303"/>
      <c r="EJ204" s="36" t="str">
        <f t="shared" si="175"/>
        <v/>
      </c>
      <c r="EK204" s="26"/>
      <c r="EL204" s="26"/>
      <c r="EM204" s="26"/>
      <c r="EN204" s="26"/>
      <c r="EO204" s="26"/>
      <c r="EP204" s="57">
        <f t="shared" si="176"/>
        <v>170</v>
      </c>
      <c r="EQ204" s="303"/>
      <c r="ER204" s="36" t="str">
        <f t="shared" si="177"/>
        <v/>
      </c>
      <c r="ES204" s="26"/>
      <c r="ET204" s="26"/>
      <c r="EU204" s="26"/>
      <c r="EV204" s="26"/>
      <c r="EW204" s="26"/>
      <c r="EX204" s="57">
        <f t="shared" si="178"/>
        <v>170</v>
      </c>
      <c r="EY204" s="303"/>
      <c r="EZ204" s="36" t="str">
        <f t="shared" si="179"/>
        <v/>
      </c>
      <c r="FA204" s="26"/>
      <c r="FB204" s="26"/>
      <c r="FC204" s="26"/>
      <c r="FD204" s="26"/>
      <c r="FE204" s="26"/>
    </row>
    <row r="205" spans="1:161" ht="14.5">
      <c r="A205" s="26"/>
      <c r="B205" s="57">
        <f t="shared" si="141"/>
        <v>171</v>
      </c>
      <c r="C205" s="462"/>
      <c r="D205" s="36" t="str">
        <f t="shared" si="140"/>
        <v/>
      </c>
      <c r="E205" s="26"/>
      <c r="F205" s="26"/>
      <c r="G205" s="26"/>
      <c r="H205" s="26"/>
      <c r="I205" s="26"/>
      <c r="J205" s="57">
        <f t="shared" si="142"/>
        <v>171</v>
      </c>
      <c r="K205" s="462"/>
      <c r="L205" s="36" t="str">
        <f t="shared" si="143"/>
        <v/>
      </c>
      <c r="M205" s="26"/>
      <c r="N205" s="26"/>
      <c r="O205" s="26"/>
      <c r="P205" s="26"/>
      <c r="Q205" s="26"/>
      <c r="R205" s="57">
        <f t="shared" si="144"/>
        <v>171</v>
      </c>
      <c r="S205" s="462"/>
      <c r="T205" s="36" t="str">
        <f t="shared" si="145"/>
        <v/>
      </c>
      <c r="U205" s="26"/>
      <c r="V205" s="26"/>
      <c r="W205" s="26"/>
      <c r="X205" s="26"/>
      <c r="Y205" s="26"/>
      <c r="Z205" s="57">
        <f t="shared" si="146"/>
        <v>171</v>
      </c>
      <c r="AA205" s="462"/>
      <c r="AB205" s="36" t="str">
        <f t="shared" si="147"/>
        <v/>
      </c>
      <c r="AC205" s="26"/>
      <c r="AD205" s="26"/>
      <c r="AE205" s="26"/>
      <c r="AF205" s="26"/>
      <c r="AG205" s="26"/>
      <c r="AH205" s="57">
        <f t="shared" si="148"/>
        <v>171</v>
      </c>
      <c r="AI205" s="462"/>
      <c r="AJ205" s="36" t="str">
        <f t="shared" si="149"/>
        <v/>
      </c>
      <c r="AK205" s="26"/>
      <c r="AL205" s="26"/>
      <c r="AM205" s="26"/>
      <c r="AN205" s="26"/>
      <c r="AO205" s="26"/>
      <c r="AP205" s="57">
        <f t="shared" si="150"/>
        <v>171</v>
      </c>
      <c r="AQ205" s="462"/>
      <c r="AR205" s="36" t="str">
        <f t="shared" si="151"/>
        <v/>
      </c>
      <c r="AS205" s="26"/>
      <c r="AT205" s="26"/>
      <c r="AU205" s="26"/>
      <c r="AV205" s="26"/>
      <c r="AW205" s="26"/>
      <c r="AX205" s="57">
        <f t="shared" si="152"/>
        <v>171</v>
      </c>
      <c r="AY205" s="462"/>
      <c r="AZ205" s="36" t="str">
        <f t="shared" si="153"/>
        <v/>
      </c>
      <c r="BA205" s="26"/>
      <c r="BB205" s="26"/>
      <c r="BC205" s="26"/>
      <c r="BD205" s="26"/>
      <c r="BE205" s="26"/>
      <c r="BF205" s="57">
        <f t="shared" si="154"/>
        <v>171</v>
      </c>
      <c r="BG205" s="462"/>
      <c r="BH205" s="36" t="str">
        <f t="shared" si="155"/>
        <v/>
      </c>
      <c r="BI205" s="26"/>
      <c r="BJ205" s="26"/>
      <c r="BK205" s="26"/>
      <c r="BL205" s="26"/>
      <c r="BM205" s="26"/>
      <c r="BN205" s="57">
        <f t="shared" si="156"/>
        <v>171</v>
      </c>
      <c r="BO205" s="303"/>
      <c r="BP205" s="36" t="str">
        <f t="shared" si="157"/>
        <v/>
      </c>
      <c r="BQ205" s="26"/>
      <c r="BR205" s="26"/>
      <c r="BS205" s="26"/>
      <c r="BT205" s="26"/>
      <c r="BU205" s="26"/>
      <c r="BV205" s="57">
        <f t="shared" si="158"/>
        <v>171</v>
      </c>
      <c r="BW205" s="303"/>
      <c r="BX205" s="36" t="str">
        <f t="shared" si="159"/>
        <v/>
      </c>
      <c r="BY205" s="26"/>
      <c r="BZ205" s="26"/>
      <c r="CA205" s="26"/>
      <c r="CB205" s="26"/>
      <c r="CC205" s="26"/>
      <c r="CD205" s="57">
        <f t="shared" si="160"/>
        <v>171</v>
      </c>
      <c r="CE205" s="303"/>
      <c r="CF205" s="36" t="str">
        <f t="shared" si="161"/>
        <v/>
      </c>
      <c r="CL205" s="57">
        <f t="shared" si="162"/>
        <v>171</v>
      </c>
      <c r="CM205" s="303"/>
      <c r="CN205" s="36" t="str">
        <f t="shared" si="163"/>
        <v/>
      </c>
      <c r="CT205" s="57">
        <f t="shared" si="164"/>
        <v>171</v>
      </c>
      <c r="CU205" s="303"/>
      <c r="CV205" s="36" t="str">
        <f t="shared" si="165"/>
        <v/>
      </c>
      <c r="DB205" s="57">
        <f t="shared" si="166"/>
        <v>171</v>
      </c>
      <c r="DC205" s="303"/>
      <c r="DD205" s="36" t="str">
        <f t="shared" si="167"/>
        <v/>
      </c>
      <c r="DJ205" s="57">
        <f t="shared" si="168"/>
        <v>171</v>
      </c>
      <c r="DK205" s="303"/>
      <c r="DL205" s="36" t="str">
        <f t="shared" si="169"/>
        <v/>
      </c>
      <c r="DR205" s="57">
        <f t="shared" si="170"/>
        <v>171</v>
      </c>
      <c r="DS205" s="303"/>
      <c r="DT205" s="36" t="str">
        <f t="shared" si="171"/>
        <v/>
      </c>
      <c r="DZ205" s="57">
        <f t="shared" si="172"/>
        <v>171</v>
      </c>
      <c r="EA205" s="303"/>
      <c r="EB205" s="36" t="str">
        <f t="shared" si="173"/>
        <v/>
      </c>
      <c r="EC205" s="26"/>
      <c r="ED205" s="26"/>
      <c r="EE205" s="26"/>
      <c r="EF205" s="26"/>
      <c r="EG205" s="26"/>
      <c r="EH205" s="57">
        <f t="shared" si="174"/>
        <v>171</v>
      </c>
      <c r="EI205" s="303"/>
      <c r="EJ205" s="36" t="str">
        <f t="shared" si="175"/>
        <v/>
      </c>
      <c r="EK205" s="26"/>
      <c r="EL205" s="26"/>
      <c r="EM205" s="26"/>
      <c r="EN205" s="26"/>
      <c r="EO205" s="26"/>
      <c r="EP205" s="57">
        <f t="shared" si="176"/>
        <v>171</v>
      </c>
      <c r="EQ205" s="303"/>
      <c r="ER205" s="36" t="str">
        <f t="shared" si="177"/>
        <v/>
      </c>
      <c r="ES205" s="26"/>
      <c r="ET205" s="26"/>
      <c r="EU205" s="26"/>
      <c r="EV205" s="26"/>
      <c r="EW205" s="26"/>
      <c r="EX205" s="57">
        <f t="shared" si="178"/>
        <v>171</v>
      </c>
      <c r="EY205" s="303"/>
      <c r="EZ205" s="36" t="str">
        <f t="shared" si="179"/>
        <v/>
      </c>
      <c r="FA205" s="26"/>
      <c r="FB205" s="26"/>
      <c r="FC205" s="26"/>
      <c r="FD205" s="26"/>
      <c r="FE205" s="26"/>
    </row>
    <row r="206" spans="1:161" ht="14.5">
      <c r="A206" s="26"/>
      <c r="B206" s="57">
        <f t="shared" si="141"/>
        <v>172</v>
      </c>
      <c r="C206" s="462"/>
      <c r="D206" s="36" t="str">
        <f t="shared" si="140"/>
        <v/>
      </c>
      <c r="E206" s="26"/>
      <c r="F206" s="26"/>
      <c r="G206" s="26"/>
      <c r="H206" s="26"/>
      <c r="I206" s="26"/>
      <c r="J206" s="57">
        <f t="shared" si="142"/>
        <v>172</v>
      </c>
      <c r="K206" s="462"/>
      <c r="L206" s="36" t="str">
        <f t="shared" si="143"/>
        <v/>
      </c>
      <c r="M206" s="26"/>
      <c r="N206" s="26"/>
      <c r="O206" s="26"/>
      <c r="P206" s="26"/>
      <c r="Q206" s="26"/>
      <c r="R206" s="57">
        <f t="shared" si="144"/>
        <v>172</v>
      </c>
      <c r="S206" s="462"/>
      <c r="T206" s="36" t="str">
        <f t="shared" si="145"/>
        <v/>
      </c>
      <c r="U206" s="26"/>
      <c r="V206" s="26"/>
      <c r="W206" s="26"/>
      <c r="X206" s="26"/>
      <c r="Y206" s="26"/>
      <c r="Z206" s="57">
        <f t="shared" si="146"/>
        <v>172</v>
      </c>
      <c r="AA206" s="462"/>
      <c r="AB206" s="36" t="str">
        <f t="shared" si="147"/>
        <v/>
      </c>
      <c r="AC206" s="26"/>
      <c r="AD206" s="26"/>
      <c r="AE206" s="26"/>
      <c r="AF206" s="26"/>
      <c r="AG206" s="26"/>
      <c r="AH206" s="57">
        <f t="shared" si="148"/>
        <v>172</v>
      </c>
      <c r="AI206" s="462"/>
      <c r="AJ206" s="36" t="str">
        <f t="shared" si="149"/>
        <v/>
      </c>
      <c r="AK206" s="26"/>
      <c r="AL206" s="26"/>
      <c r="AM206" s="26"/>
      <c r="AN206" s="26"/>
      <c r="AO206" s="26"/>
      <c r="AP206" s="57">
        <f t="shared" si="150"/>
        <v>172</v>
      </c>
      <c r="AQ206" s="462"/>
      <c r="AR206" s="36" t="str">
        <f t="shared" si="151"/>
        <v/>
      </c>
      <c r="AS206" s="26"/>
      <c r="AT206" s="26"/>
      <c r="AU206" s="26"/>
      <c r="AV206" s="26"/>
      <c r="AW206" s="26"/>
      <c r="AX206" s="57">
        <f t="shared" si="152"/>
        <v>172</v>
      </c>
      <c r="AY206" s="462"/>
      <c r="AZ206" s="36" t="str">
        <f t="shared" si="153"/>
        <v/>
      </c>
      <c r="BA206" s="26"/>
      <c r="BB206" s="26"/>
      <c r="BC206" s="26"/>
      <c r="BD206" s="26"/>
      <c r="BE206" s="26"/>
      <c r="BF206" s="57">
        <f t="shared" si="154"/>
        <v>172</v>
      </c>
      <c r="BG206" s="462"/>
      <c r="BH206" s="36" t="str">
        <f t="shared" si="155"/>
        <v/>
      </c>
      <c r="BI206" s="26"/>
      <c r="BJ206" s="26"/>
      <c r="BK206" s="26"/>
      <c r="BL206" s="26"/>
      <c r="BM206" s="26"/>
      <c r="BN206" s="57">
        <f t="shared" si="156"/>
        <v>172</v>
      </c>
      <c r="BO206" s="303"/>
      <c r="BP206" s="36" t="str">
        <f t="shared" si="157"/>
        <v/>
      </c>
      <c r="BQ206" s="26"/>
      <c r="BR206" s="26"/>
      <c r="BS206" s="26"/>
      <c r="BT206" s="26"/>
      <c r="BU206" s="26"/>
      <c r="BV206" s="57">
        <f t="shared" si="158"/>
        <v>172</v>
      </c>
      <c r="BW206" s="303"/>
      <c r="BX206" s="36" t="str">
        <f t="shared" si="159"/>
        <v/>
      </c>
      <c r="BY206" s="26"/>
      <c r="BZ206" s="26"/>
      <c r="CA206" s="26"/>
      <c r="CB206" s="26"/>
      <c r="CC206" s="26"/>
      <c r="CD206" s="57">
        <f t="shared" si="160"/>
        <v>172</v>
      </c>
      <c r="CE206" s="303"/>
      <c r="CF206" s="36" t="str">
        <f t="shared" si="161"/>
        <v/>
      </c>
      <c r="CL206" s="57">
        <f t="shared" si="162"/>
        <v>172</v>
      </c>
      <c r="CM206" s="303"/>
      <c r="CN206" s="36" t="str">
        <f t="shared" si="163"/>
        <v/>
      </c>
      <c r="CT206" s="57">
        <f t="shared" si="164"/>
        <v>172</v>
      </c>
      <c r="CU206" s="303"/>
      <c r="CV206" s="36" t="str">
        <f t="shared" si="165"/>
        <v/>
      </c>
      <c r="DB206" s="57">
        <f t="shared" si="166"/>
        <v>172</v>
      </c>
      <c r="DC206" s="303"/>
      <c r="DD206" s="36" t="str">
        <f t="shared" si="167"/>
        <v/>
      </c>
      <c r="DJ206" s="57">
        <f t="shared" si="168"/>
        <v>172</v>
      </c>
      <c r="DK206" s="303"/>
      <c r="DL206" s="36" t="str">
        <f t="shared" si="169"/>
        <v/>
      </c>
      <c r="DR206" s="57">
        <f t="shared" si="170"/>
        <v>172</v>
      </c>
      <c r="DS206" s="303"/>
      <c r="DT206" s="36" t="str">
        <f t="shared" si="171"/>
        <v/>
      </c>
      <c r="DZ206" s="57">
        <f t="shared" si="172"/>
        <v>172</v>
      </c>
      <c r="EA206" s="303"/>
      <c r="EB206" s="36" t="str">
        <f t="shared" si="173"/>
        <v/>
      </c>
      <c r="EC206" s="26"/>
      <c r="ED206" s="26"/>
      <c r="EE206" s="26"/>
      <c r="EF206" s="26"/>
      <c r="EG206" s="26"/>
      <c r="EH206" s="57">
        <f t="shared" si="174"/>
        <v>172</v>
      </c>
      <c r="EI206" s="303"/>
      <c r="EJ206" s="36" t="str">
        <f t="shared" si="175"/>
        <v/>
      </c>
      <c r="EK206" s="26"/>
      <c r="EL206" s="26"/>
      <c r="EM206" s="26"/>
      <c r="EN206" s="26"/>
      <c r="EO206" s="26"/>
      <c r="EP206" s="57">
        <f t="shared" si="176"/>
        <v>172</v>
      </c>
      <c r="EQ206" s="303"/>
      <c r="ER206" s="36" t="str">
        <f t="shared" si="177"/>
        <v/>
      </c>
      <c r="ES206" s="26"/>
      <c r="ET206" s="26"/>
      <c r="EU206" s="26"/>
      <c r="EV206" s="26"/>
      <c r="EW206" s="26"/>
      <c r="EX206" s="57">
        <f t="shared" si="178"/>
        <v>172</v>
      </c>
      <c r="EY206" s="303"/>
      <c r="EZ206" s="36" t="str">
        <f t="shared" si="179"/>
        <v/>
      </c>
      <c r="FA206" s="26"/>
      <c r="FB206" s="26"/>
      <c r="FC206" s="26"/>
      <c r="FD206" s="26"/>
      <c r="FE206" s="26"/>
    </row>
    <row r="207" spans="1:161" ht="14.5">
      <c r="A207" s="26"/>
      <c r="B207" s="57">
        <f t="shared" si="141"/>
        <v>173</v>
      </c>
      <c r="C207" s="462"/>
      <c r="D207" s="36" t="str">
        <f t="shared" si="140"/>
        <v/>
      </c>
      <c r="E207" s="26"/>
      <c r="F207" s="26"/>
      <c r="G207" s="26"/>
      <c r="H207" s="26"/>
      <c r="I207" s="26"/>
      <c r="J207" s="57">
        <f t="shared" si="142"/>
        <v>173</v>
      </c>
      <c r="K207" s="462"/>
      <c r="L207" s="36" t="str">
        <f t="shared" si="143"/>
        <v/>
      </c>
      <c r="M207" s="26"/>
      <c r="N207" s="26"/>
      <c r="O207" s="26"/>
      <c r="P207" s="26"/>
      <c r="Q207" s="26"/>
      <c r="R207" s="57">
        <f t="shared" si="144"/>
        <v>173</v>
      </c>
      <c r="S207" s="462"/>
      <c r="T207" s="36" t="str">
        <f t="shared" si="145"/>
        <v/>
      </c>
      <c r="U207" s="26"/>
      <c r="V207" s="26"/>
      <c r="W207" s="26"/>
      <c r="X207" s="26"/>
      <c r="Y207" s="26"/>
      <c r="Z207" s="57">
        <f t="shared" si="146"/>
        <v>173</v>
      </c>
      <c r="AA207" s="462"/>
      <c r="AB207" s="36" t="str">
        <f t="shared" si="147"/>
        <v/>
      </c>
      <c r="AC207" s="26"/>
      <c r="AD207" s="26"/>
      <c r="AE207" s="26"/>
      <c r="AF207" s="26"/>
      <c r="AG207" s="26"/>
      <c r="AH207" s="57">
        <f t="shared" si="148"/>
        <v>173</v>
      </c>
      <c r="AI207" s="462"/>
      <c r="AJ207" s="36" t="str">
        <f t="shared" si="149"/>
        <v/>
      </c>
      <c r="AK207" s="26"/>
      <c r="AL207" s="26"/>
      <c r="AM207" s="26"/>
      <c r="AN207" s="26"/>
      <c r="AO207" s="26"/>
      <c r="AP207" s="57">
        <f t="shared" si="150"/>
        <v>173</v>
      </c>
      <c r="AQ207" s="462"/>
      <c r="AR207" s="36" t="str">
        <f t="shared" si="151"/>
        <v/>
      </c>
      <c r="AS207" s="26"/>
      <c r="AT207" s="26"/>
      <c r="AU207" s="26"/>
      <c r="AV207" s="26"/>
      <c r="AW207" s="26"/>
      <c r="AX207" s="57">
        <f t="shared" si="152"/>
        <v>173</v>
      </c>
      <c r="AY207" s="462"/>
      <c r="AZ207" s="36" t="str">
        <f t="shared" si="153"/>
        <v/>
      </c>
      <c r="BA207" s="26"/>
      <c r="BB207" s="26"/>
      <c r="BC207" s="26"/>
      <c r="BD207" s="26"/>
      <c r="BE207" s="26"/>
      <c r="BF207" s="57">
        <f t="shared" si="154"/>
        <v>173</v>
      </c>
      <c r="BG207" s="462"/>
      <c r="BH207" s="36" t="str">
        <f t="shared" si="155"/>
        <v/>
      </c>
      <c r="BI207" s="26"/>
      <c r="BJ207" s="26"/>
      <c r="BK207" s="26"/>
      <c r="BL207" s="26"/>
      <c r="BM207" s="26"/>
      <c r="BN207" s="57">
        <f t="shared" si="156"/>
        <v>173</v>
      </c>
      <c r="BO207" s="303"/>
      <c r="BP207" s="36" t="str">
        <f t="shared" si="157"/>
        <v/>
      </c>
      <c r="BQ207" s="26"/>
      <c r="BR207" s="26"/>
      <c r="BS207" s="26"/>
      <c r="BT207" s="26"/>
      <c r="BU207" s="26"/>
      <c r="BV207" s="57">
        <f t="shared" si="158"/>
        <v>173</v>
      </c>
      <c r="BW207" s="303"/>
      <c r="BX207" s="36" t="str">
        <f t="shared" si="159"/>
        <v/>
      </c>
      <c r="BY207" s="26"/>
      <c r="BZ207" s="26"/>
      <c r="CA207" s="26"/>
      <c r="CB207" s="26"/>
      <c r="CC207" s="26"/>
      <c r="CD207" s="57">
        <f t="shared" si="160"/>
        <v>173</v>
      </c>
      <c r="CE207" s="303"/>
      <c r="CF207" s="36" t="str">
        <f t="shared" si="161"/>
        <v/>
      </c>
      <c r="CL207" s="57">
        <f t="shared" si="162"/>
        <v>173</v>
      </c>
      <c r="CM207" s="303"/>
      <c r="CN207" s="36" t="str">
        <f t="shared" si="163"/>
        <v/>
      </c>
      <c r="CT207" s="57">
        <f t="shared" si="164"/>
        <v>173</v>
      </c>
      <c r="CU207" s="303"/>
      <c r="CV207" s="36" t="str">
        <f t="shared" si="165"/>
        <v/>
      </c>
      <c r="DB207" s="57">
        <f t="shared" si="166"/>
        <v>173</v>
      </c>
      <c r="DC207" s="303"/>
      <c r="DD207" s="36" t="str">
        <f t="shared" si="167"/>
        <v/>
      </c>
      <c r="DJ207" s="57">
        <f t="shared" si="168"/>
        <v>173</v>
      </c>
      <c r="DK207" s="303"/>
      <c r="DL207" s="36" t="str">
        <f t="shared" si="169"/>
        <v/>
      </c>
      <c r="DR207" s="57">
        <f t="shared" si="170"/>
        <v>173</v>
      </c>
      <c r="DS207" s="303"/>
      <c r="DT207" s="36" t="str">
        <f t="shared" si="171"/>
        <v/>
      </c>
      <c r="DZ207" s="57">
        <f t="shared" si="172"/>
        <v>173</v>
      </c>
      <c r="EA207" s="303"/>
      <c r="EB207" s="36" t="str">
        <f t="shared" si="173"/>
        <v/>
      </c>
      <c r="EC207" s="26"/>
      <c r="ED207" s="26"/>
      <c r="EE207" s="26"/>
      <c r="EF207" s="26"/>
      <c r="EG207" s="26"/>
      <c r="EH207" s="57">
        <f t="shared" si="174"/>
        <v>173</v>
      </c>
      <c r="EI207" s="303"/>
      <c r="EJ207" s="36" t="str">
        <f t="shared" si="175"/>
        <v/>
      </c>
      <c r="EK207" s="26"/>
      <c r="EL207" s="26"/>
      <c r="EM207" s="26"/>
      <c r="EN207" s="26"/>
      <c r="EO207" s="26"/>
      <c r="EP207" s="57">
        <f t="shared" si="176"/>
        <v>173</v>
      </c>
      <c r="EQ207" s="303"/>
      <c r="ER207" s="36" t="str">
        <f t="shared" si="177"/>
        <v/>
      </c>
      <c r="ES207" s="26"/>
      <c r="ET207" s="26"/>
      <c r="EU207" s="26"/>
      <c r="EV207" s="26"/>
      <c r="EW207" s="26"/>
      <c r="EX207" s="57">
        <f t="shared" si="178"/>
        <v>173</v>
      </c>
      <c r="EY207" s="303"/>
      <c r="EZ207" s="36" t="str">
        <f t="shared" si="179"/>
        <v/>
      </c>
      <c r="FA207" s="26"/>
      <c r="FB207" s="26"/>
      <c r="FC207" s="26"/>
      <c r="FD207" s="26"/>
      <c r="FE207" s="26"/>
    </row>
    <row r="208" spans="1:161" ht="14.5">
      <c r="A208" s="26"/>
      <c r="B208" s="57">
        <f t="shared" si="141"/>
        <v>174</v>
      </c>
      <c r="C208" s="462"/>
      <c r="D208" s="36" t="str">
        <f t="shared" si="140"/>
        <v/>
      </c>
      <c r="E208" s="26"/>
      <c r="F208" s="26"/>
      <c r="G208" s="26"/>
      <c r="H208" s="26"/>
      <c r="I208" s="26"/>
      <c r="J208" s="57">
        <f t="shared" si="142"/>
        <v>174</v>
      </c>
      <c r="K208" s="462"/>
      <c r="L208" s="36" t="str">
        <f t="shared" si="143"/>
        <v/>
      </c>
      <c r="M208" s="26"/>
      <c r="N208" s="26"/>
      <c r="O208" s="26"/>
      <c r="P208" s="26"/>
      <c r="Q208" s="26"/>
      <c r="R208" s="57">
        <f t="shared" si="144"/>
        <v>174</v>
      </c>
      <c r="S208" s="462"/>
      <c r="T208" s="36" t="str">
        <f t="shared" si="145"/>
        <v/>
      </c>
      <c r="U208" s="26"/>
      <c r="V208" s="26"/>
      <c r="W208" s="26"/>
      <c r="X208" s="26"/>
      <c r="Y208" s="26"/>
      <c r="Z208" s="57">
        <f t="shared" si="146"/>
        <v>174</v>
      </c>
      <c r="AA208" s="462"/>
      <c r="AB208" s="36" t="str">
        <f t="shared" si="147"/>
        <v/>
      </c>
      <c r="AC208" s="26"/>
      <c r="AD208" s="26"/>
      <c r="AE208" s="26"/>
      <c r="AF208" s="26"/>
      <c r="AG208" s="26"/>
      <c r="AH208" s="57">
        <f t="shared" si="148"/>
        <v>174</v>
      </c>
      <c r="AI208" s="462"/>
      <c r="AJ208" s="36" t="str">
        <f t="shared" si="149"/>
        <v/>
      </c>
      <c r="AK208" s="26"/>
      <c r="AL208" s="26"/>
      <c r="AM208" s="26"/>
      <c r="AN208" s="26"/>
      <c r="AO208" s="26"/>
      <c r="AP208" s="57">
        <f t="shared" si="150"/>
        <v>174</v>
      </c>
      <c r="AQ208" s="462"/>
      <c r="AR208" s="36" t="str">
        <f t="shared" si="151"/>
        <v/>
      </c>
      <c r="AS208" s="26"/>
      <c r="AT208" s="26"/>
      <c r="AU208" s="26"/>
      <c r="AV208" s="26"/>
      <c r="AW208" s="26"/>
      <c r="AX208" s="57">
        <f t="shared" si="152"/>
        <v>174</v>
      </c>
      <c r="AY208" s="462"/>
      <c r="AZ208" s="36" t="str">
        <f t="shared" si="153"/>
        <v/>
      </c>
      <c r="BA208" s="26"/>
      <c r="BB208" s="26"/>
      <c r="BC208" s="26"/>
      <c r="BD208" s="26"/>
      <c r="BE208" s="26"/>
      <c r="BF208" s="57">
        <f t="shared" si="154"/>
        <v>174</v>
      </c>
      <c r="BG208" s="462"/>
      <c r="BH208" s="36" t="str">
        <f t="shared" si="155"/>
        <v/>
      </c>
      <c r="BI208" s="26"/>
      <c r="BJ208" s="26"/>
      <c r="BK208" s="26"/>
      <c r="BL208" s="26"/>
      <c r="BM208" s="26"/>
      <c r="BN208" s="57">
        <f t="shared" si="156"/>
        <v>174</v>
      </c>
      <c r="BO208" s="303"/>
      <c r="BP208" s="36" t="str">
        <f t="shared" si="157"/>
        <v/>
      </c>
      <c r="BQ208" s="26"/>
      <c r="BR208" s="26"/>
      <c r="BS208" s="26"/>
      <c r="BT208" s="26"/>
      <c r="BU208" s="26"/>
      <c r="BV208" s="57">
        <f t="shared" si="158"/>
        <v>174</v>
      </c>
      <c r="BW208" s="303"/>
      <c r="BX208" s="36" t="str">
        <f t="shared" si="159"/>
        <v/>
      </c>
      <c r="BY208" s="26"/>
      <c r="BZ208" s="26"/>
      <c r="CA208" s="26"/>
      <c r="CB208" s="26"/>
      <c r="CC208" s="26"/>
      <c r="CD208" s="57">
        <f t="shared" si="160"/>
        <v>174</v>
      </c>
      <c r="CE208" s="303"/>
      <c r="CF208" s="36" t="str">
        <f t="shared" si="161"/>
        <v/>
      </c>
      <c r="CL208" s="57">
        <f t="shared" si="162"/>
        <v>174</v>
      </c>
      <c r="CM208" s="303"/>
      <c r="CN208" s="36" t="str">
        <f t="shared" si="163"/>
        <v/>
      </c>
      <c r="CT208" s="57">
        <f t="shared" si="164"/>
        <v>174</v>
      </c>
      <c r="CU208" s="303"/>
      <c r="CV208" s="36" t="str">
        <f t="shared" si="165"/>
        <v/>
      </c>
      <c r="DB208" s="57">
        <f t="shared" si="166"/>
        <v>174</v>
      </c>
      <c r="DC208" s="303"/>
      <c r="DD208" s="36" t="str">
        <f t="shared" si="167"/>
        <v/>
      </c>
      <c r="DJ208" s="57">
        <f t="shared" si="168"/>
        <v>174</v>
      </c>
      <c r="DK208" s="303"/>
      <c r="DL208" s="36" t="str">
        <f t="shared" si="169"/>
        <v/>
      </c>
      <c r="DR208" s="57">
        <f t="shared" si="170"/>
        <v>174</v>
      </c>
      <c r="DS208" s="303"/>
      <c r="DT208" s="36" t="str">
        <f t="shared" si="171"/>
        <v/>
      </c>
      <c r="DZ208" s="57">
        <f t="shared" si="172"/>
        <v>174</v>
      </c>
      <c r="EA208" s="303"/>
      <c r="EB208" s="36" t="str">
        <f t="shared" si="173"/>
        <v/>
      </c>
      <c r="EC208" s="26"/>
      <c r="ED208" s="26"/>
      <c r="EE208" s="26"/>
      <c r="EF208" s="26"/>
      <c r="EG208" s="26"/>
      <c r="EH208" s="57">
        <f t="shared" si="174"/>
        <v>174</v>
      </c>
      <c r="EI208" s="303"/>
      <c r="EJ208" s="36" t="str">
        <f t="shared" si="175"/>
        <v/>
      </c>
      <c r="EK208" s="26"/>
      <c r="EL208" s="26"/>
      <c r="EM208" s="26"/>
      <c r="EN208" s="26"/>
      <c r="EO208" s="26"/>
      <c r="EP208" s="57">
        <f t="shared" si="176"/>
        <v>174</v>
      </c>
      <c r="EQ208" s="303"/>
      <c r="ER208" s="36" t="str">
        <f t="shared" si="177"/>
        <v/>
      </c>
      <c r="ES208" s="26"/>
      <c r="ET208" s="26"/>
      <c r="EU208" s="26"/>
      <c r="EV208" s="26"/>
      <c r="EW208" s="26"/>
      <c r="EX208" s="57">
        <f t="shared" si="178"/>
        <v>174</v>
      </c>
      <c r="EY208" s="303"/>
      <c r="EZ208" s="36" t="str">
        <f t="shared" si="179"/>
        <v/>
      </c>
      <c r="FA208" s="26"/>
      <c r="FB208" s="26"/>
      <c r="FC208" s="26"/>
      <c r="FD208" s="26"/>
      <c r="FE208" s="26"/>
    </row>
    <row r="209" spans="1:161" ht="14.5">
      <c r="A209" s="26"/>
      <c r="B209" s="57">
        <f t="shared" si="141"/>
        <v>175</v>
      </c>
      <c r="C209" s="462"/>
      <c r="D209" s="36" t="str">
        <f t="shared" si="140"/>
        <v/>
      </c>
      <c r="E209" s="26"/>
      <c r="F209" s="26"/>
      <c r="G209" s="26"/>
      <c r="H209" s="26"/>
      <c r="I209" s="26"/>
      <c r="J209" s="57">
        <f t="shared" si="142"/>
        <v>175</v>
      </c>
      <c r="K209" s="462"/>
      <c r="L209" s="36" t="str">
        <f t="shared" si="143"/>
        <v/>
      </c>
      <c r="M209" s="26"/>
      <c r="N209" s="26"/>
      <c r="O209" s="26"/>
      <c r="P209" s="26"/>
      <c r="Q209" s="26"/>
      <c r="R209" s="57">
        <f t="shared" si="144"/>
        <v>175</v>
      </c>
      <c r="S209" s="462"/>
      <c r="T209" s="36" t="str">
        <f t="shared" si="145"/>
        <v/>
      </c>
      <c r="U209" s="26"/>
      <c r="V209" s="26"/>
      <c r="W209" s="26"/>
      <c r="X209" s="26"/>
      <c r="Y209" s="26"/>
      <c r="Z209" s="57">
        <f t="shared" si="146"/>
        <v>175</v>
      </c>
      <c r="AA209" s="462"/>
      <c r="AB209" s="36" t="str">
        <f t="shared" si="147"/>
        <v/>
      </c>
      <c r="AC209" s="26"/>
      <c r="AD209" s="26"/>
      <c r="AE209" s="26"/>
      <c r="AF209" s="26"/>
      <c r="AG209" s="26"/>
      <c r="AH209" s="57">
        <f t="shared" si="148"/>
        <v>175</v>
      </c>
      <c r="AI209" s="462"/>
      <c r="AJ209" s="36" t="str">
        <f t="shared" si="149"/>
        <v/>
      </c>
      <c r="AK209" s="26"/>
      <c r="AL209" s="26"/>
      <c r="AM209" s="26"/>
      <c r="AN209" s="26"/>
      <c r="AO209" s="26"/>
      <c r="AP209" s="57">
        <f t="shared" si="150"/>
        <v>175</v>
      </c>
      <c r="AQ209" s="462"/>
      <c r="AR209" s="36" t="str">
        <f t="shared" si="151"/>
        <v/>
      </c>
      <c r="AS209" s="26"/>
      <c r="AT209" s="26"/>
      <c r="AU209" s="26"/>
      <c r="AV209" s="26"/>
      <c r="AW209" s="26"/>
      <c r="AX209" s="57">
        <f t="shared" si="152"/>
        <v>175</v>
      </c>
      <c r="AY209" s="462"/>
      <c r="AZ209" s="36" t="str">
        <f t="shared" si="153"/>
        <v/>
      </c>
      <c r="BA209" s="26"/>
      <c r="BB209" s="26"/>
      <c r="BC209" s="26"/>
      <c r="BD209" s="26"/>
      <c r="BE209" s="26"/>
      <c r="BF209" s="57">
        <f t="shared" si="154"/>
        <v>175</v>
      </c>
      <c r="BG209" s="462"/>
      <c r="BH209" s="36" t="str">
        <f t="shared" si="155"/>
        <v/>
      </c>
      <c r="BI209" s="26"/>
      <c r="BJ209" s="26"/>
      <c r="BK209" s="26"/>
      <c r="BL209" s="26"/>
      <c r="BM209" s="26"/>
      <c r="BN209" s="57">
        <f t="shared" si="156"/>
        <v>175</v>
      </c>
      <c r="BO209" s="303"/>
      <c r="BP209" s="36" t="str">
        <f t="shared" si="157"/>
        <v/>
      </c>
      <c r="BQ209" s="26"/>
      <c r="BR209" s="26"/>
      <c r="BS209" s="26"/>
      <c r="BT209" s="26"/>
      <c r="BU209" s="26"/>
      <c r="BV209" s="57">
        <f t="shared" si="158"/>
        <v>175</v>
      </c>
      <c r="BW209" s="303"/>
      <c r="BX209" s="36" t="str">
        <f t="shared" si="159"/>
        <v/>
      </c>
      <c r="BY209" s="26"/>
      <c r="BZ209" s="26"/>
      <c r="CA209" s="26"/>
      <c r="CB209" s="26"/>
      <c r="CC209" s="26"/>
      <c r="CD209" s="57">
        <f t="shared" si="160"/>
        <v>175</v>
      </c>
      <c r="CE209" s="303"/>
      <c r="CF209" s="36" t="str">
        <f t="shared" si="161"/>
        <v/>
      </c>
      <c r="CL209" s="57">
        <f t="shared" si="162"/>
        <v>175</v>
      </c>
      <c r="CM209" s="303"/>
      <c r="CN209" s="36" t="str">
        <f t="shared" si="163"/>
        <v/>
      </c>
      <c r="CT209" s="57">
        <f t="shared" si="164"/>
        <v>175</v>
      </c>
      <c r="CU209" s="303"/>
      <c r="CV209" s="36" t="str">
        <f t="shared" si="165"/>
        <v/>
      </c>
      <c r="DB209" s="57">
        <f t="shared" si="166"/>
        <v>175</v>
      </c>
      <c r="DC209" s="303"/>
      <c r="DD209" s="36" t="str">
        <f t="shared" si="167"/>
        <v/>
      </c>
      <c r="DJ209" s="57">
        <f t="shared" si="168"/>
        <v>175</v>
      </c>
      <c r="DK209" s="303"/>
      <c r="DL209" s="36" t="str">
        <f t="shared" si="169"/>
        <v/>
      </c>
      <c r="DR209" s="57">
        <f t="shared" si="170"/>
        <v>175</v>
      </c>
      <c r="DS209" s="303"/>
      <c r="DT209" s="36" t="str">
        <f t="shared" si="171"/>
        <v/>
      </c>
      <c r="DZ209" s="57">
        <f t="shared" si="172"/>
        <v>175</v>
      </c>
      <c r="EA209" s="303"/>
      <c r="EB209" s="36" t="str">
        <f t="shared" si="173"/>
        <v/>
      </c>
      <c r="EC209" s="26"/>
      <c r="ED209" s="26"/>
      <c r="EE209" s="26"/>
      <c r="EF209" s="26"/>
      <c r="EG209" s="26"/>
      <c r="EH209" s="57">
        <f t="shared" si="174"/>
        <v>175</v>
      </c>
      <c r="EI209" s="303"/>
      <c r="EJ209" s="36" t="str">
        <f t="shared" si="175"/>
        <v/>
      </c>
      <c r="EK209" s="26"/>
      <c r="EL209" s="26"/>
      <c r="EM209" s="26"/>
      <c r="EN209" s="26"/>
      <c r="EO209" s="26"/>
      <c r="EP209" s="57">
        <f t="shared" si="176"/>
        <v>175</v>
      </c>
      <c r="EQ209" s="303"/>
      <c r="ER209" s="36" t="str">
        <f t="shared" si="177"/>
        <v/>
      </c>
      <c r="ES209" s="26"/>
      <c r="ET209" s="26"/>
      <c r="EU209" s="26"/>
      <c r="EV209" s="26"/>
      <c r="EW209" s="26"/>
      <c r="EX209" s="57">
        <f t="shared" si="178"/>
        <v>175</v>
      </c>
      <c r="EY209" s="303"/>
      <c r="EZ209" s="36" t="str">
        <f t="shared" si="179"/>
        <v/>
      </c>
      <c r="FA209" s="26"/>
      <c r="FB209" s="26"/>
      <c r="FC209" s="26"/>
      <c r="FD209" s="26"/>
      <c r="FE209" s="26"/>
    </row>
    <row r="210" spans="1:161" ht="14.5">
      <c r="A210" s="26"/>
      <c r="B210" s="57">
        <f t="shared" si="141"/>
        <v>176</v>
      </c>
      <c r="C210" s="462"/>
      <c r="D210" s="36" t="str">
        <f t="shared" si="140"/>
        <v/>
      </c>
      <c r="E210" s="26"/>
      <c r="F210" s="26"/>
      <c r="G210" s="26"/>
      <c r="H210" s="26"/>
      <c r="I210" s="26"/>
      <c r="J210" s="57">
        <f t="shared" si="142"/>
        <v>176</v>
      </c>
      <c r="K210" s="462"/>
      <c r="L210" s="36" t="str">
        <f t="shared" si="143"/>
        <v/>
      </c>
      <c r="M210" s="26"/>
      <c r="N210" s="26"/>
      <c r="O210" s="26"/>
      <c r="P210" s="26"/>
      <c r="Q210" s="26"/>
      <c r="R210" s="57">
        <f t="shared" si="144"/>
        <v>176</v>
      </c>
      <c r="S210" s="462"/>
      <c r="T210" s="36" t="str">
        <f t="shared" si="145"/>
        <v/>
      </c>
      <c r="U210" s="26"/>
      <c r="V210" s="26"/>
      <c r="W210" s="26"/>
      <c r="X210" s="26"/>
      <c r="Y210" s="26"/>
      <c r="Z210" s="57">
        <f t="shared" si="146"/>
        <v>176</v>
      </c>
      <c r="AA210" s="462"/>
      <c r="AB210" s="36" t="str">
        <f t="shared" si="147"/>
        <v/>
      </c>
      <c r="AC210" s="26"/>
      <c r="AD210" s="26"/>
      <c r="AE210" s="26"/>
      <c r="AF210" s="26"/>
      <c r="AG210" s="26"/>
      <c r="AH210" s="57">
        <f t="shared" si="148"/>
        <v>176</v>
      </c>
      <c r="AI210" s="462"/>
      <c r="AJ210" s="36" t="str">
        <f t="shared" si="149"/>
        <v/>
      </c>
      <c r="AK210" s="26"/>
      <c r="AL210" s="26"/>
      <c r="AM210" s="26"/>
      <c r="AN210" s="26"/>
      <c r="AO210" s="26"/>
      <c r="AP210" s="57">
        <f t="shared" si="150"/>
        <v>176</v>
      </c>
      <c r="AQ210" s="462"/>
      <c r="AR210" s="36" t="str">
        <f t="shared" si="151"/>
        <v/>
      </c>
      <c r="AS210" s="26"/>
      <c r="AT210" s="26"/>
      <c r="AU210" s="26"/>
      <c r="AV210" s="26"/>
      <c r="AW210" s="26"/>
      <c r="AX210" s="57">
        <f t="shared" si="152"/>
        <v>176</v>
      </c>
      <c r="AY210" s="462"/>
      <c r="AZ210" s="36" t="str">
        <f t="shared" si="153"/>
        <v/>
      </c>
      <c r="BA210" s="26"/>
      <c r="BB210" s="26"/>
      <c r="BC210" s="26"/>
      <c r="BD210" s="26"/>
      <c r="BE210" s="26"/>
      <c r="BF210" s="57">
        <f t="shared" si="154"/>
        <v>176</v>
      </c>
      <c r="BG210" s="462"/>
      <c r="BH210" s="36" t="str">
        <f t="shared" si="155"/>
        <v/>
      </c>
      <c r="BI210" s="26"/>
      <c r="BJ210" s="26"/>
      <c r="BK210" s="26"/>
      <c r="BL210" s="26"/>
      <c r="BM210" s="26"/>
      <c r="BN210" s="57">
        <f t="shared" si="156"/>
        <v>176</v>
      </c>
      <c r="BO210" s="303"/>
      <c r="BP210" s="36" t="str">
        <f t="shared" si="157"/>
        <v/>
      </c>
      <c r="BQ210" s="26"/>
      <c r="BR210" s="26"/>
      <c r="BS210" s="26"/>
      <c r="BT210" s="26"/>
      <c r="BU210" s="26"/>
      <c r="BV210" s="57">
        <f t="shared" si="158"/>
        <v>176</v>
      </c>
      <c r="BW210" s="303"/>
      <c r="BX210" s="36" t="str">
        <f t="shared" si="159"/>
        <v/>
      </c>
      <c r="BY210" s="26"/>
      <c r="BZ210" s="26"/>
      <c r="CA210" s="26"/>
      <c r="CB210" s="26"/>
      <c r="CC210" s="26"/>
      <c r="CD210" s="57">
        <f t="shared" si="160"/>
        <v>176</v>
      </c>
      <c r="CE210" s="303"/>
      <c r="CF210" s="36" t="str">
        <f t="shared" si="161"/>
        <v/>
      </c>
      <c r="CL210" s="57">
        <f t="shared" si="162"/>
        <v>176</v>
      </c>
      <c r="CM210" s="303"/>
      <c r="CN210" s="36" t="str">
        <f t="shared" si="163"/>
        <v/>
      </c>
      <c r="CT210" s="57">
        <f t="shared" si="164"/>
        <v>176</v>
      </c>
      <c r="CU210" s="303"/>
      <c r="CV210" s="36" t="str">
        <f t="shared" si="165"/>
        <v/>
      </c>
      <c r="DB210" s="57">
        <f t="shared" si="166"/>
        <v>176</v>
      </c>
      <c r="DC210" s="303"/>
      <c r="DD210" s="36" t="str">
        <f t="shared" si="167"/>
        <v/>
      </c>
      <c r="DJ210" s="57">
        <f t="shared" si="168"/>
        <v>176</v>
      </c>
      <c r="DK210" s="303"/>
      <c r="DL210" s="36" t="str">
        <f t="shared" si="169"/>
        <v/>
      </c>
      <c r="DR210" s="57">
        <f t="shared" si="170"/>
        <v>176</v>
      </c>
      <c r="DS210" s="303"/>
      <c r="DT210" s="36" t="str">
        <f t="shared" si="171"/>
        <v/>
      </c>
      <c r="DZ210" s="57">
        <f t="shared" si="172"/>
        <v>176</v>
      </c>
      <c r="EA210" s="303"/>
      <c r="EB210" s="36" t="str">
        <f t="shared" si="173"/>
        <v/>
      </c>
      <c r="EC210" s="26"/>
      <c r="ED210" s="26"/>
      <c r="EE210" s="26"/>
      <c r="EF210" s="26"/>
      <c r="EG210" s="26"/>
      <c r="EH210" s="57">
        <f t="shared" si="174"/>
        <v>176</v>
      </c>
      <c r="EI210" s="303"/>
      <c r="EJ210" s="36" t="str">
        <f t="shared" si="175"/>
        <v/>
      </c>
      <c r="EK210" s="26"/>
      <c r="EL210" s="26"/>
      <c r="EM210" s="26"/>
      <c r="EN210" s="26"/>
      <c r="EO210" s="26"/>
      <c r="EP210" s="57">
        <f t="shared" si="176"/>
        <v>176</v>
      </c>
      <c r="EQ210" s="303"/>
      <c r="ER210" s="36" t="str">
        <f t="shared" si="177"/>
        <v/>
      </c>
      <c r="ES210" s="26"/>
      <c r="ET210" s="26"/>
      <c r="EU210" s="26"/>
      <c r="EV210" s="26"/>
      <c r="EW210" s="26"/>
      <c r="EX210" s="57">
        <f t="shared" si="178"/>
        <v>176</v>
      </c>
      <c r="EY210" s="303"/>
      <c r="EZ210" s="36" t="str">
        <f t="shared" si="179"/>
        <v/>
      </c>
      <c r="FA210" s="26"/>
      <c r="FB210" s="26"/>
      <c r="FC210" s="26"/>
      <c r="FD210" s="26"/>
      <c r="FE210" s="26"/>
    </row>
    <row r="211" spans="1:161" ht="14.5">
      <c r="A211" s="26"/>
      <c r="B211" s="57">
        <f t="shared" si="141"/>
        <v>177</v>
      </c>
      <c r="C211" s="462"/>
      <c r="D211" s="36" t="str">
        <f t="shared" si="140"/>
        <v/>
      </c>
      <c r="E211" s="26"/>
      <c r="F211" s="26"/>
      <c r="G211" s="26"/>
      <c r="H211" s="26"/>
      <c r="I211" s="26"/>
      <c r="J211" s="57">
        <f t="shared" si="142"/>
        <v>177</v>
      </c>
      <c r="K211" s="462"/>
      <c r="L211" s="36" t="str">
        <f t="shared" si="143"/>
        <v/>
      </c>
      <c r="M211" s="26"/>
      <c r="N211" s="26"/>
      <c r="O211" s="26"/>
      <c r="P211" s="26"/>
      <c r="Q211" s="26"/>
      <c r="R211" s="57">
        <f t="shared" si="144"/>
        <v>177</v>
      </c>
      <c r="S211" s="462"/>
      <c r="T211" s="36" t="str">
        <f t="shared" si="145"/>
        <v/>
      </c>
      <c r="U211" s="26"/>
      <c r="V211" s="26"/>
      <c r="W211" s="26"/>
      <c r="X211" s="26"/>
      <c r="Y211" s="26"/>
      <c r="Z211" s="57">
        <f t="shared" si="146"/>
        <v>177</v>
      </c>
      <c r="AA211" s="462"/>
      <c r="AB211" s="36" t="str">
        <f t="shared" si="147"/>
        <v/>
      </c>
      <c r="AC211" s="26"/>
      <c r="AD211" s="26"/>
      <c r="AE211" s="26"/>
      <c r="AF211" s="26"/>
      <c r="AG211" s="26"/>
      <c r="AH211" s="57">
        <f t="shared" si="148"/>
        <v>177</v>
      </c>
      <c r="AI211" s="462"/>
      <c r="AJ211" s="36" t="str">
        <f t="shared" si="149"/>
        <v/>
      </c>
      <c r="AK211" s="26"/>
      <c r="AL211" s="26"/>
      <c r="AM211" s="26"/>
      <c r="AN211" s="26"/>
      <c r="AO211" s="26"/>
      <c r="AP211" s="57">
        <f t="shared" si="150"/>
        <v>177</v>
      </c>
      <c r="AQ211" s="462"/>
      <c r="AR211" s="36" t="str">
        <f t="shared" si="151"/>
        <v/>
      </c>
      <c r="AS211" s="26"/>
      <c r="AT211" s="26"/>
      <c r="AU211" s="26"/>
      <c r="AV211" s="26"/>
      <c r="AW211" s="26"/>
      <c r="AX211" s="57">
        <f t="shared" si="152"/>
        <v>177</v>
      </c>
      <c r="AY211" s="462"/>
      <c r="AZ211" s="36" t="str">
        <f t="shared" si="153"/>
        <v/>
      </c>
      <c r="BA211" s="26"/>
      <c r="BB211" s="26"/>
      <c r="BC211" s="26"/>
      <c r="BD211" s="26"/>
      <c r="BE211" s="26"/>
      <c r="BF211" s="57">
        <f t="shared" si="154"/>
        <v>177</v>
      </c>
      <c r="BG211" s="462"/>
      <c r="BH211" s="36" t="str">
        <f t="shared" si="155"/>
        <v/>
      </c>
      <c r="BI211" s="26"/>
      <c r="BJ211" s="26"/>
      <c r="BK211" s="26"/>
      <c r="BL211" s="26"/>
      <c r="BM211" s="26"/>
      <c r="BN211" s="57">
        <f t="shared" si="156"/>
        <v>177</v>
      </c>
      <c r="BO211" s="303"/>
      <c r="BP211" s="36" t="str">
        <f t="shared" si="157"/>
        <v/>
      </c>
      <c r="BQ211" s="26"/>
      <c r="BR211" s="26"/>
      <c r="BS211" s="26"/>
      <c r="BT211" s="26"/>
      <c r="BU211" s="26"/>
      <c r="BV211" s="57">
        <f t="shared" si="158"/>
        <v>177</v>
      </c>
      <c r="BW211" s="303"/>
      <c r="BX211" s="36" t="str">
        <f t="shared" si="159"/>
        <v/>
      </c>
      <c r="BY211" s="26"/>
      <c r="BZ211" s="26"/>
      <c r="CA211" s="26"/>
      <c r="CB211" s="26"/>
      <c r="CC211" s="26"/>
      <c r="CD211" s="57">
        <f t="shared" si="160"/>
        <v>177</v>
      </c>
      <c r="CE211" s="303"/>
      <c r="CF211" s="36" t="str">
        <f t="shared" si="161"/>
        <v/>
      </c>
      <c r="CL211" s="57">
        <f t="shared" si="162"/>
        <v>177</v>
      </c>
      <c r="CM211" s="303"/>
      <c r="CN211" s="36" t="str">
        <f t="shared" si="163"/>
        <v/>
      </c>
      <c r="CT211" s="57">
        <f t="shared" si="164"/>
        <v>177</v>
      </c>
      <c r="CU211" s="303"/>
      <c r="CV211" s="36" t="str">
        <f t="shared" si="165"/>
        <v/>
      </c>
      <c r="DB211" s="57">
        <f t="shared" si="166"/>
        <v>177</v>
      </c>
      <c r="DC211" s="303"/>
      <c r="DD211" s="36" t="str">
        <f t="shared" si="167"/>
        <v/>
      </c>
      <c r="DJ211" s="57">
        <f t="shared" si="168"/>
        <v>177</v>
      </c>
      <c r="DK211" s="303"/>
      <c r="DL211" s="36" t="str">
        <f t="shared" si="169"/>
        <v/>
      </c>
      <c r="DR211" s="57">
        <f t="shared" si="170"/>
        <v>177</v>
      </c>
      <c r="DS211" s="303"/>
      <c r="DT211" s="36" t="str">
        <f t="shared" si="171"/>
        <v/>
      </c>
      <c r="DZ211" s="57">
        <f t="shared" si="172"/>
        <v>177</v>
      </c>
      <c r="EA211" s="303"/>
      <c r="EB211" s="36" t="str">
        <f t="shared" si="173"/>
        <v/>
      </c>
      <c r="EC211" s="26"/>
      <c r="ED211" s="26"/>
      <c r="EE211" s="26"/>
      <c r="EF211" s="26"/>
      <c r="EG211" s="26"/>
      <c r="EH211" s="57">
        <f t="shared" si="174"/>
        <v>177</v>
      </c>
      <c r="EI211" s="303"/>
      <c r="EJ211" s="36" t="str">
        <f t="shared" si="175"/>
        <v/>
      </c>
      <c r="EK211" s="26"/>
      <c r="EL211" s="26"/>
      <c r="EM211" s="26"/>
      <c r="EN211" s="26"/>
      <c r="EO211" s="26"/>
      <c r="EP211" s="57">
        <f t="shared" si="176"/>
        <v>177</v>
      </c>
      <c r="EQ211" s="303"/>
      <c r="ER211" s="36" t="str">
        <f t="shared" si="177"/>
        <v/>
      </c>
      <c r="ES211" s="26"/>
      <c r="ET211" s="26"/>
      <c r="EU211" s="26"/>
      <c r="EV211" s="26"/>
      <c r="EW211" s="26"/>
      <c r="EX211" s="57">
        <f t="shared" si="178"/>
        <v>177</v>
      </c>
      <c r="EY211" s="303"/>
      <c r="EZ211" s="36" t="str">
        <f t="shared" si="179"/>
        <v/>
      </c>
      <c r="FA211" s="26"/>
      <c r="FB211" s="26"/>
      <c r="FC211" s="26"/>
      <c r="FD211" s="26"/>
      <c r="FE211" s="26"/>
    </row>
    <row r="212" spans="1:161" ht="14.5">
      <c r="A212" s="26"/>
      <c r="B212" s="57">
        <f t="shared" si="141"/>
        <v>178</v>
      </c>
      <c r="C212" s="462"/>
      <c r="D212" s="36" t="str">
        <f t="shared" si="140"/>
        <v/>
      </c>
      <c r="E212" s="26"/>
      <c r="F212" s="26"/>
      <c r="G212" s="26"/>
      <c r="H212" s="26"/>
      <c r="I212" s="26"/>
      <c r="J212" s="57">
        <f t="shared" si="142"/>
        <v>178</v>
      </c>
      <c r="K212" s="462"/>
      <c r="L212" s="36" t="str">
        <f t="shared" si="143"/>
        <v/>
      </c>
      <c r="M212" s="26"/>
      <c r="N212" s="26"/>
      <c r="O212" s="26"/>
      <c r="P212" s="26"/>
      <c r="Q212" s="26"/>
      <c r="R212" s="57">
        <f t="shared" si="144"/>
        <v>178</v>
      </c>
      <c r="S212" s="462"/>
      <c r="T212" s="36" t="str">
        <f t="shared" si="145"/>
        <v/>
      </c>
      <c r="U212" s="26"/>
      <c r="V212" s="26"/>
      <c r="W212" s="26"/>
      <c r="X212" s="26"/>
      <c r="Y212" s="26"/>
      <c r="Z212" s="57">
        <f t="shared" si="146"/>
        <v>178</v>
      </c>
      <c r="AA212" s="462"/>
      <c r="AB212" s="36" t="str">
        <f t="shared" si="147"/>
        <v/>
      </c>
      <c r="AC212" s="26"/>
      <c r="AD212" s="26"/>
      <c r="AE212" s="26"/>
      <c r="AF212" s="26"/>
      <c r="AG212" s="26"/>
      <c r="AH212" s="57">
        <f t="shared" si="148"/>
        <v>178</v>
      </c>
      <c r="AI212" s="462"/>
      <c r="AJ212" s="36" t="str">
        <f t="shared" si="149"/>
        <v/>
      </c>
      <c r="AK212" s="26"/>
      <c r="AL212" s="26"/>
      <c r="AM212" s="26"/>
      <c r="AN212" s="26"/>
      <c r="AO212" s="26"/>
      <c r="AP212" s="57">
        <f t="shared" si="150"/>
        <v>178</v>
      </c>
      <c r="AQ212" s="462"/>
      <c r="AR212" s="36" t="str">
        <f t="shared" si="151"/>
        <v/>
      </c>
      <c r="AS212" s="26"/>
      <c r="AT212" s="26"/>
      <c r="AU212" s="26"/>
      <c r="AV212" s="26"/>
      <c r="AW212" s="26"/>
      <c r="AX212" s="57">
        <f t="shared" si="152"/>
        <v>178</v>
      </c>
      <c r="AY212" s="462"/>
      <c r="AZ212" s="36" t="str">
        <f t="shared" si="153"/>
        <v/>
      </c>
      <c r="BA212" s="26"/>
      <c r="BB212" s="26"/>
      <c r="BC212" s="26"/>
      <c r="BD212" s="26"/>
      <c r="BE212" s="26"/>
      <c r="BF212" s="57">
        <f t="shared" si="154"/>
        <v>178</v>
      </c>
      <c r="BG212" s="462"/>
      <c r="BH212" s="36" t="str">
        <f t="shared" si="155"/>
        <v/>
      </c>
      <c r="BI212" s="26"/>
      <c r="BJ212" s="26"/>
      <c r="BK212" s="26"/>
      <c r="BL212" s="26"/>
      <c r="BM212" s="26"/>
      <c r="BN212" s="57">
        <f t="shared" si="156"/>
        <v>178</v>
      </c>
      <c r="BO212" s="303"/>
      <c r="BP212" s="36" t="str">
        <f t="shared" si="157"/>
        <v/>
      </c>
      <c r="BQ212" s="26"/>
      <c r="BR212" s="26"/>
      <c r="BS212" s="26"/>
      <c r="BT212" s="26"/>
      <c r="BU212" s="26"/>
      <c r="BV212" s="57">
        <f t="shared" si="158"/>
        <v>178</v>
      </c>
      <c r="BW212" s="303"/>
      <c r="BX212" s="36" t="str">
        <f t="shared" si="159"/>
        <v/>
      </c>
      <c r="BY212" s="26"/>
      <c r="BZ212" s="26"/>
      <c r="CA212" s="26"/>
      <c r="CB212" s="26"/>
      <c r="CC212" s="26"/>
      <c r="CD212" s="57">
        <f t="shared" si="160"/>
        <v>178</v>
      </c>
      <c r="CE212" s="303"/>
      <c r="CF212" s="36" t="str">
        <f t="shared" si="161"/>
        <v/>
      </c>
      <c r="CL212" s="57">
        <f t="shared" si="162"/>
        <v>178</v>
      </c>
      <c r="CM212" s="303"/>
      <c r="CN212" s="36" t="str">
        <f t="shared" si="163"/>
        <v/>
      </c>
      <c r="CT212" s="57">
        <f t="shared" si="164"/>
        <v>178</v>
      </c>
      <c r="CU212" s="303"/>
      <c r="CV212" s="36" t="str">
        <f t="shared" si="165"/>
        <v/>
      </c>
      <c r="DB212" s="57">
        <f t="shared" si="166"/>
        <v>178</v>
      </c>
      <c r="DC212" s="303"/>
      <c r="DD212" s="36" t="str">
        <f t="shared" si="167"/>
        <v/>
      </c>
      <c r="DJ212" s="57">
        <f t="shared" si="168"/>
        <v>178</v>
      </c>
      <c r="DK212" s="303"/>
      <c r="DL212" s="36" t="str">
        <f t="shared" si="169"/>
        <v/>
      </c>
      <c r="DR212" s="57">
        <f t="shared" si="170"/>
        <v>178</v>
      </c>
      <c r="DS212" s="303"/>
      <c r="DT212" s="36" t="str">
        <f t="shared" si="171"/>
        <v/>
      </c>
      <c r="DZ212" s="57">
        <f t="shared" si="172"/>
        <v>178</v>
      </c>
      <c r="EA212" s="303"/>
      <c r="EB212" s="36" t="str">
        <f t="shared" si="173"/>
        <v/>
      </c>
      <c r="EC212" s="26"/>
      <c r="ED212" s="26"/>
      <c r="EE212" s="26"/>
      <c r="EF212" s="26"/>
      <c r="EG212" s="26"/>
      <c r="EH212" s="57">
        <f t="shared" si="174"/>
        <v>178</v>
      </c>
      <c r="EI212" s="303"/>
      <c r="EJ212" s="36" t="str">
        <f t="shared" si="175"/>
        <v/>
      </c>
      <c r="EK212" s="26"/>
      <c r="EL212" s="26"/>
      <c r="EM212" s="26"/>
      <c r="EN212" s="26"/>
      <c r="EO212" s="26"/>
      <c r="EP212" s="57">
        <f t="shared" si="176"/>
        <v>178</v>
      </c>
      <c r="EQ212" s="303"/>
      <c r="ER212" s="36" t="str">
        <f t="shared" si="177"/>
        <v/>
      </c>
      <c r="ES212" s="26"/>
      <c r="ET212" s="26"/>
      <c r="EU212" s="26"/>
      <c r="EV212" s="26"/>
      <c r="EW212" s="26"/>
      <c r="EX212" s="57">
        <f t="shared" si="178"/>
        <v>178</v>
      </c>
      <c r="EY212" s="303"/>
      <c r="EZ212" s="36" t="str">
        <f t="shared" si="179"/>
        <v/>
      </c>
      <c r="FA212" s="26"/>
      <c r="FB212" s="26"/>
      <c r="FC212" s="26"/>
      <c r="FD212" s="26"/>
      <c r="FE212" s="26"/>
    </row>
    <row r="213" spans="1:161" ht="14.5">
      <c r="A213" s="26"/>
      <c r="B213" s="57">
        <f t="shared" si="141"/>
        <v>179</v>
      </c>
      <c r="C213" s="462"/>
      <c r="D213" s="36" t="str">
        <f t="shared" si="140"/>
        <v/>
      </c>
      <c r="E213" s="26"/>
      <c r="F213" s="26"/>
      <c r="G213" s="26"/>
      <c r="H213" s="26"/>
      <c r="I213" s="26"/>
      <c r="J213" s="57">
        <f t="shared" si="142"/>
        <v>179</v>
      </c>
      <c r="K213" s="462"/>
      <c r="L213" s="36" t="str">
        <f t="shared" si="143"/>
        <v/>
      </c>
      <c r="M213" s="26"/>
      <c r="N213" s="26"/>
      <c r="O213" s="26"/>
      <c r="P213" s="26"/>
      <c r="Q213" s="26"/>
      <c r="R213" s="57">
        <f t="shared" si="144"/>
        <v>179</v>
      </c>
      <c r="S213" s="462"/>
      <c r="T213" s="36" t="str">
        <f t="shared" si="145"/>
        <v/>
      </c>
      <c r="U213" s="26"/>
      <c r="V213" s="26"/>
      <c r="W213" s="26"/>
      <c r="X213" s="26"/>
      <c r="Y213" s="26"/>
      <c r="Z213" s="57">
        <f t="shared" si="146"/>
        <v>179</v>
      </c>
      <c r="AA213" s="462"/>
      <c r="AB213" s="36" t="str">
        <f t="shared" si="147"/>
        <v/>
      </c>
      <c r="AC213" s="26"/>
      <c r="AD213" s="26"/>
      <c r="AE213" s="26"/>
      <c r="AF213" s="26"/>
      <c r="AG213" s="26"/>
      <c r="AH213" s="57">
        <f t="shared" si="148"/>
        <v>179</v>
      </c>
      <c r="AI213" s="462"/>
      <c r="AJ213" s="36" t="str">
        <f t="shared" si="149"/>
        <v/>
      </c>
      <c r="AK213" s="26"/>
      <c r="AL213" s="26"/>
      <c r="AM213" s="26"/>
      <c r="AN213" s="26"/>
      <c r="AO213" s="26"/>
      <c r="AP213" s="57">
        <f t="shared" si="150"/>
        <v>179</v>
      </c>
      <c r="AQ213" s="462"/>
      <c r="AR213" s="36" t="str">
        <f t="shared" si="151"/>
        <v/>
      </c>
      <c r="AS213" s="26"/>
      <c r="AT213" s="26"/>
      <c r="AU213" s="26"/>
      <c r="AV213" s="26"/>
      <c r="AW213" s="26"/>
      <c r="AX213" s="57">
        <f t="shared" si="152"/>
        <v>179</v>
      </c>
      <c r="AY213" s="462"/>
      <c r="AZ213" s="36" t="str">
        <f t="shared" si="153"/>
        <v/>
      </c>
      <c r="BA213" s="26"/>
      <c r="BB213" s="26"/>
      <c r="BC213" s="26"/>
      <c r="BD213" s="26"/>
      <c r="BE213" s="26"/>
      <c r="BF213" s="57">
        <f t="shared" si="154"/>
        <v>179</v>
      </c>
      <c r="BG213" s="462"/>
      <c r="BH213" s="36" t="str">
        <f t="shared" si="155"/>
        <v/>
      </c>
      <c r="BI213" s="26"/>
      <c r="BJ213" s="26"/>
      <c r="BK213" s="26"/>
      <c r="BL213" s="26"/>
      <c r="BM213" s="26"/>
      <c r="BN213" s="57">
        <f t="shared" si="156"/>
        <v>179</v>
      </c>
      <c r="BO213" s="303"/>
      <c r="BP213" s="36" t="str">
        <f t="shared" si="157"/>
        <v/>
      </c>
      <c r="BQ213" s="26"/>
      <c r="BR213" s="26"/>
      <c r="BS213" s="26"/>
      <c r="BT213" s="26"/>
      <c r="BU213" s="26"/>
      <c r="BV213" s="57">
        <f t="shared" si="158"/>
        <v>179</v>
      </c>
      <c r="BW213" s="303"/>
      <c r="BX213" s="36" t="str">
        <f t="shared" si="159"/>
        <v/>
      </c>
      <c r="BY213" s="26"/>
      <c r="BZ213" s="26"/>
      <c r="CA213" s="26"/>
      <c r="CB213" s="26"/>
      <c r="CC213" s="26"/>
      <c r="CD213" s="57">
        <f t="shared" si="160"/>
        <v>179</v>
      </c>
      <c r="CE213" s="303"/>
      <c r="CF213" s="36" t="str">
        <f t="shared" si="161"/>
        <v/>
      </c>
      <c r="CL213" s="57">
        <f t="shared" si="162"/>
        <v>179</v>
      </c>
      <c r="CM213" s="303"/>
      <c r="CN213" s="36" t="str">
        <f t="shared" si="163"/>
        <v/>
      </c>
      <c r="CT213" s="57">
        <f t="shared" si="164"/>
        <v>179</v>
      </c>
      <c r="CU213" s="303"/>
      <c r="CV213" s="36" t="str">
        <f t="shared" si="165"/>
        <v/>
      </c>
      <c r="DB213" s="57">
        <f t="shared" si="166"/>
        <v>179</v>
      </c>
      <c r="DC213" s="303"/>
      <c r="DD213" s="36" t="str">
        <f t="shared" si="167"/>
        <v/>
      </c>
      <c r="DJ213" s="57">
        <f t="shared" si="168"/>
        <v>179</v>
      </c>
      <c r="DK213" s="303"/>
      <c r="DL213" s="36" t="str">
        <f t="shared" si="169"/>
        <v/>
      </c>
      <c r="DR213" s="57">
        <f t="shared" si="170"/>
        <v>179</v>
      </c>
      <c r="DS213" s="303"/>
      <c r="DT213" s="36" t="str">
        <f t="shared" si="171"/>
        <v/>
      </c>
      <c r="DZ213" s="57">
        <f t="shared" si="172"/>
        <v>179</v>
      </c>
      <c r="EA213" s="303"/>
      <c r="EB213" s="36" t="str">
        <f t="shared" si="173"/>
        <v/>
      </c>
      <c r="EC213" s="26"/>
      <c r="ED213" s="26"/>
      <c r="EE213" s="26"/>
      <c r="EF213" s="26"/>
      <c r="EG213" s="26"/>
      <c r="EH213" s="57">
        <f t="shared" si="174"/>
        <v>179</v>
      </c>
      <c r="EI213" s="303"/>
      <c r="EJ213" s="36" t="str">
        <f t="shared" si="175"/>
        <v/>
      </c>
      <c r="EK213" s="26"/>
      <c r="EL213" s="26"/>
      <c r="EM213" s="26"/>
      <c r="EN213" s="26"/>
      <c r="EO213" s="26"/>
      <c r="EP213" s="57">
        <f t="shared" si="176"/>
        <v>179</v>
      </c>
      <c r="EQ213" s="303"/>
      <c r="ER213" s="36" t="str">
        <f t="shared" si="177"/>
        <v/>
      </c>
      <c r="ES213" s="26"/>
      <c r="ET213" s="26"/>
      <c r="EU213" s="26"/>
      <c r="EV213" s="26"/>
      <c r="EW213" s="26"/>
      <c r="EX213" s="57">
        <f t="shared" si="178"/>
        <v>179</v>
      </c>
      <c r="EY213" s="303"/>
      <c r="EZ213" s="36" t="str">
        <f t="shared" si="179"/>
        <v/>
      </c>
      <c r="FA213" s="26"/>
      <c r="FB213" s="26"/>
      <c r="FC213" s="26"/>
      <c r="FD213" s="26"/>
      <c r="FE213" s="26"/>
    </row>
    <row r="214" spans="1:161" ht="14.5">
      <c r="A214" s="26"/>
      <c r="B214" s="57">
        <f t="shared" si="141"/>
        <v>180</v>
      </c>
      <c r="C214" s="462"/>
      <c r="D214" s="36" t="str">
        <f t="shared" si="140"/>
        <v/>
      </c>
      <c r="E214" s="26"/>
      <c r="F214" s="26"/>
      <c r="G214" s="26"/>
      <c r="H214" s="26"/>
      <c r="I214" s="26"/>
      <c r="J214" s="57">
        <f t="shared" si="142"/>
        <v>180</v>
      </c>
      <c r="K214" s="462"/>
      <c r="L214" s="36" t="str">
        <f t="shared" si="143"/>
        <v/>
      </c>
      <c r="M214" s="26"/>
      <c r="N214" s="26"/>
      <c r="O214" s="26"/>
      <c r="P214" s="26"/>
      <c r="Q214" s="26"/>
      <c r="R214" s="57">
        <f t="shared" si="144"/>
        <v>180</v>
      </c>
      <c r="S214" s="462"/>
      <c r="T214" s="36" t="str">
        <f t="shared" si="145"/>
        <v/>
      </c>
      <c r="U214" s="26"/>
      <c r="V214" s="26"/>
      <c r="W214" s="26"/>
      <c r="X214" s="26"/>
      <c r="Y214" s="26"/>
      <c r="Z214" s="57">
        <f t="shared" si="146"/>
        <v>180</v>
      </c>
      <c r="AA214" s="462"/>
      <c r="AB214" s="36" t="str">
        <f t="shared" si="147"/>
        <v/>
      </c>
      <c r="AC214" s="26"/>
      <c r="AD214" s="26"/>
      <c r="AE214" s="26"/>
      <c r="AF214" s="26"/>
      <c r="AG214" s="26"/>
      <c r="AH214" s="57">
        <f t="shared" si="148"/>
        <v>180</v>
      </c>
      <c r="AI214" s="462"/>
      <c r="AJ214" s="36" t="str">
        <f t="shared" si="149"/>
        <v/>
      </c>
      <c r="AK214" s="26"/>
      <c r="AL214" s="26"/>
      <c r="AM214" s="26"/>
      <c r="AN214" s="26"/>
      <c r="AO214" s="26"/>
      <c r="AP214" s="57">
        <f t="shared" si="150"/>
        <v>180</v>
      </c>
      <c r="AQ214" s="462"/>
      <c r="AR214" s="36" t="str">
        <f t="shared" si="151"/>
        <v/>
      </c>
      <c r="AS214" s="26"/>
      <c r="AT214" s="26"/>
      <c r="AU214" s="26"/>
      <c r="AV214" s="26"/>
      <c r="AW214" s="26"/>
      <c r="AX214" s="57">
        <f t="shared" si="152"/>
        <v>180</v>
      </c>
      <c r="AY214" s="462"/>
      <c r="AZ214" s="36" t="str">
        <f t="shared" si="153"/>
        <v/>
      </c>
      <c r="BA214" s="26"/>
      <c r="BB214" s="26"/>
      <c r="BC214" s="26"/>
      <c r="BD214" s="26"/>
      <c r="BE214" s="26"/>
      <c r="BF214" s="57">
        <f t="shared" si="154"/>
        <v>180</v>
      </c>
      <c r="BG214" s="462"/>
      <c r="BH214" s="36" t="str">
        <f t="shared" si="155"/>
        <v/>
      </c>
      <c r="BI214" s="26"/>
      <c r="BJ214" s="26"/>
      <c r="BK214" s="26"/>
      <c r="BL214" s="26"/>
      <c r="BM214" s="26"/>
      <c r="BN214" s="57">
        <f t="shared" si="156"/>
        <v>180</v>
      </c>
      <c r="BO214" s="303"/>
      <c r="BP214" s="36" t="str">
        <f t="shared" si="157"/>
        <v/>
      </c>
      <c r="BQ214" s="26"/>
      <c r="BR214" s="26"/>
      <c r="BS214" s="26"/>
      <c r="BT214" s="26"/>
      <c r="BU214" s="26"/>
      <c r="BV214" s="57">
        <f t="shared" si="158"/>
        <v>180</v>
      </c>
      <c r="BW214" s="303"/>
      <c r="BX214" s="36" t="str">
        <f t="shared" si="159"/>
        <v/>
      </c>
      <c r="BY214" s="26"/>
      <c r="BZ214" s="26"/>
      <c r="CA214" s="26"/>
      <c r="CB214" s="26"/>
      <c r="CC214" s="26"/>
      <c r="CD214" s="57">
        <f t="shared" si="160"/>
        <v>180</v>
      </c>
      <c r="CE214" s="303"/>
      <c r="CF214" s="36" t="str">
        <f t="shared" si="161"/>
        <v/>
      </c>
      <c r="CL214" s="57">
        <f t="shared" si="162"/>
        <v>180</v>
      </c>
      <c r="CM214" s="303"/>
      <c r="CN214" s="36" t="str">
        <f t="shared" si="163"/>
        <v/>
      </c>
      <c r="CT214" s="57">
        <f t="shared" si="164"/>
        <v>180</v>
      </c>
      <c r="CU214" s="303"/>
      <c r="CV214" s="36" t="str">
        <f t="shared" si="165"/>
        <v/>
      </c>
      <c r="DB214" s="57">
        <f t="shared" si="166"/>
        <v>180</v>
      </c>
      <c r="DC214" s="303"/>
      <c r="DD214" s="36" t="str">
        <f t="shared" si="167"/>
        <v/>
      </c>
      <c r="DJ214" s="57">
        <f t="shared" si="168"/>
        <v>180</v>
      </c>
      <c r="DK214" s="303"/>
      <c r="DL214" s="36" t="str">
        <f t="shared" si="169"/>
        <v/>
      </c>
      <c r="DR214" s="57">
        <f t="shared" si="170"/>
        <v>180</v>
      </c>
      <c r="DS214" s="303"/>
      <c r="DT214" s="36" t="str">
        <f t="shared" si="171"/>
        <v/>
      </c>
      <c r="DZ214" s="57">
        <f t="shared" si="172"/>
        <v>180</v>
      </c>
      <c r="EA214" s="303"/>
      <c r="EB214" s="36" t="str">
        <f t="shared" si="173"/>
        <v/>
      </c>
      <c r="EC214" s="26"/>
      <c r="ED214" s="26"/>
      <c r="EE214" s="26"/>
      <c r="EF214" s="26"/>
      <c r="EG214" s="26"/>
      <c r="EH214" s="57">
        <f t="shared" si="174"/>
        <v>180</v>
      </c>
      <c r="EI214" s="303"/>
      <c r="EJ214" s="36" t="str">
        <f t="shared" si="175"/>
        <v/>
      </c>
      <c r="EK214" s="26"/>
      <c r="EL214" s="26"/>
      <c r="EM214" s="26"/>
      <c r="EN214" s="26"/>
      <c r="EO214" s="26"/>
      <c r="EP214" s="57">
        <f t="shared" si="176"/>
        <v>180</v>
      </c>
      <c r="EQ214" s="303"/>
      <c r="ER214" s="36" t="str">
        <f t="shared" si="177"/>
        <v/>
      </c>
      <c r="ES214" s="26"/>
      <c r="ET214" s="26"/>
      <c r="EU214" s="26"/>
      <c r="EV214" s="26"/>
      <c r="EW214" s="26"/>
      <c r="EX214" s="57">
        <f t="shared" si="178"/>
        <v>180</v>
      </c>
      <c r="EY214" s="303"/>
      <c r="EZ214" s="36" t="str">
        <f t="shared" si="179"/>
        <v/>
      </c>
      <c r="FA214" s="26"/>
      <c r="FB214" s="26"/>
      <c r="FC214" s="26"/>
      <c r="FD214" s="26"/>
      <c r="FE214" s="26"/>
    </row>
    <row r="215" spans="1:161" ht="14.5">
      <c r="A215" s="26"/>
      <c r="B215" s="57">
        <f t="shared" si="141"/>
        <v>181</v>
      </c>
      <c r="C215" s="462"/>
      <c r="D215" s="36" t="str">
        <f t="shared" si="140"/>
        <v/>
      </c>
      <c r="E215" s="26"/>
      <c r="F215" s="26"/>
      <c r="G215" s="26"/>
      <c r="H215" s="26"/>
      <c r="I215" s="26"/>
      <c r="J215" s="57">
        <f t="shared" si="142"/>
        <v>181</v>
      </c>
      <c r="K215" s="462"/>
      <c r="L215" s="36" t="str">
        <f t="shared" si="143"/>
        <v/>
      </c>
      <c r="M215" s="26"/>
      <c r="N215" s="26"/>
      <c r="O215" s="26"/>
      <c r="P215" s="26"/>
      <c r="Q215" s="26"/>
      <c r="R215" s="57">
        <f t="shared" si="144"/>
        <v>181</v>
      </c>
      <c r="S215" s="462"/>
      <c r="T215" s="36" t="str">
        <f t="shared" si="145"/>
        <v/>
      </c>
      <c r="U215" s="26"/>
      <c r="V215" s="26"/>
      <c r="W215" s="26"/>
      <c r="X215" s="26"/>
      <c r="Y215" s="26"/>
      <c r="Z215" s="57">
        <f t="shared" si="146"/>
        <v>181</v>
      </c>
      <c r="AA215" s="462"/>
      <c r="AB215" s="36" t="str">
        <f t="shared" si="147"/>
        <v/>
      </c>
      <c r="AC215" s="26"/>
      <c r="AD215" s="26"/>
      <c r="AE215" s="26"/>
      <c r="AF215" s="26"/>
      <c r="AG215" s="26"/>
      <c r="AH215" s="57">
        <f t="shared" si="148"/>
        <v>181</v>
      </c>
      <c r="AI215" s="462"/>
      <c r="AJ215" s="36" t="str">
        <f t="shared" si="149"/>
        <v/>
      </c>
      <c r="AK215" s="26"/>
      <c r="AL215" s="26"/>
      <c r="AM215" s="26"/>
      <c r="AN215" s="26"/>
      <c r="AO215" s="26"/>
      <c r="AP215" s="57">
        <f t="shared" si="150"/>
        <v>181</v>
      </c>
      <c r="AQ215" s="462"/>
      <c r="AR215" s="36" t="str">
        <f t="shared" si="151"/>
        <v/>
      </c>
      <c r="AS215" s="26"/>
      <c r="AT215" s="26"/>
      <c r="AU215" s="26"/>
      <c r="AV215" s="26"/>
      <c r="AW215" s="26"/>
      <c r="AX215" s="57">
        <f t="shared" si="152"/>
        <v>181</v>
      </c>
      <c r="AY215" s="462"/>
      <c r="AZ215" s="36" t="str">
        <f t="shared" si="153"/>
        <v/>
      </c>
      <c r="BA215" s="26"/>
      <c r="BB215" s="26"/>
      <c r="BC215" s="26"/>
      <c r="BD215" s="26"/>
      <c r="BE215" s="26"/>
      <c r="BF215" s="57">
        <f t="shared" si="154"/>
        <v>181</v>
      </c>
      <c r="BG215" s="462"/>
      <c r="BH215" s="36" t="str">
        <f t="shared" si="155"/>
        <v/>
      </c>
      <c r="BI215" s="26"/>
      <c r="BJ215" s="26"/>
      <c r="BK215" s="26"/>
      <c r="BL215" s="26"/>
      <c r="BM215" s="26"/>
      <c r="BN215" s="57">
        <f t="shared" si="156"/>
        <v>181</v>
      </c>
      <c r="BO215" s="303"/>
      <c r="BP215" s="36" t="str">
        <f t="shared" si="157"/>
        <v/>
      </c>
      <c r="BQ215" s="26"/>
      <c r="BR215" s="26"/>
      <c r="BS215" s="26"/>
      <c r="BT215" s="26"/>
      <c r="BU215" s="26"/>
      <c r="BV215" s="57">
        <f t="shared" si="158"/>
        <v>181</v>
      </c>
      <c r="BW215" s="303"/>
      <c r="BX215" s="36" t="str">
        <f t="shared" si="159"/>
        <v/>
      </c>
      <c r="BY215" s="26"/>
      <c r="BZ215" s="26"/>
      <c r="CA215" s="26"/>
      <c r="CB215" s="26"/>
      <c r="CC215" s="26"/>
      <c r="CD215" s="57">
        <f t="shared" si="160"/>
        <v>181</v>
      </c>
      <c r="CE215" s="303"/>
      <c r="CF215" s="36" t="str">
        <f t="shared" si="161"/>
        <v/>
      </c>
      <c r="CL215" s="57">
        <f t="shared" si="162"/>
        <v>181</v>
      </c>
      <c r="CM215" s="303"/>
      <c r="CN215" s="36" t="str">
        <f t="shared" si="163"/>
        <v/>
      </c>
      <c r="CT215" s="57">
        <f t="shared" si="164"/>
        <v>181</v>
      </c>
      <c r="CU215" s="303"/>
      <c r="CV215" s="36" t="str">
        <f t="shared" si="165"/>
        <v/>
      </c>
      <c r="DB215" s="57">
        <f t="shared" si="166"/>
        <v>181</v>
      </c>
      <c r="DC215" s="303"/>
      <c r="DD215" s="36" t="str">
        <f t="shared" si="167"/>
        <v/>
      </c>
      <c r="DJ215" s="57">
        <f t="shared" si="168"/>
        <v>181</v>
      </c>
      <c r="DK215" s="303"/>
      <c r="DL215" s="36" t="str">
        <f t="shared" si="169"/>
        <v/>
      </c>
      <c r="DR215" s="57">
        <f t="shared" si="170"/>
        <v>181</v>
      </c>
      <c r="DS215" s="303"/>
      <c r="DT215" s="36" t="str">
        <f t="shared" si="171"/>
        <v/>
      </c>
      <c r="DZ215" s="57">
        <f t="shared" si="172"/>
        <v>181</v>
      </c>
      <c r="EA215" s="303"/>
      <c r="EB215" s="36" t="str">
        <f t="shared" si="173"/>
        <v/>
      </c>
      <c r="EC215" s="26"/>
      <c r="ED215" s="26"/>
      <c r="EE215" s="26"/>
      <c r="EF215" s="26"/>
      <c r="EG215" s="26"/>
      <c r="EH215" s="57">
        <f t="shared" si="174"/>
        <v>181</v>
      </c>
      <c r="EI215" s="303"/>
      <c r="EJ215" s="36" t="str">
        <f t="shared" si="175"/>
        <v/>
      </c>
      <c r="EK215" s="26"/>
      <c r="EL215" s="26"/>
      <c r="EM215" s="26"/>
      <c r="EN215" s="26"/>
      <c r="EO215" s="26"/>
      <c r="EP215" s="57">
        <f t="shared" si="176"/>
        <v>181</v>
      </c>
      <c r="EQ215" s="303"/>
      <c r="ER215" s="36" t="str">
        <f t="shared" si="177"/>
        <v/>
      </c>
      <c r="ES215" s="26"/>
      <c r="ET215" s="26"/>
      <c r="EU215" s="26"/>
      <c r="EV215" s="26"/>
      <c r="EW215" s="26"/>
      <c r="EX215" s="57">
        <f t="shared" si="178"/>
        <v>181</v>
      </c>
      <c r="EY215" s="303"/>
      <c r="EZ215" s="36" t="str">
        <f t="shared" si="179"/>
        <v/>
      </c>
      <c r="FA215" s="26"/>
      <c r="FB215" s="26"/>
      <c r="FC215" s="26"/>
      <c r="FD215" s="26"/>
      <c r="FE215" s="26"/>
    </row>
    <row r="216" spans="1:161" ht="14.5">
      <c r="A216" s="26"/>
      <c r="B216" s="57">
        <f t="shared" si="141"/>
        <v>182</v>
      </c>
      <c r="C216" s="462"/>
      <c r="D216" s="36" t="str">
        <f t="shared" si="140"/>
        <v/>
      </c>
      <c r="E216" s="26"/>
      <c r="F216" s="26"/>
      <c r="G216" s="26"/>
      <c r="H216" s="26"/>
      <c r="I216" s="26"/>
      <c r="J216" s="57">
        <f t="shared" si="142"/>
        <v>182</v>
      </c>
      <c r="K216" s="462"/>
      <c r="L216" s="36" t="str">
        <f t="shared" si="143"/>
        <v/>
      </c>
      <c r="M216" s="26"/>
      <c r="N216" s="26"/>
      <c r="O216" s="26"/>
      <c r="P216" s="26"/>
      <c r="Q216" s="26"/>
      <c r="R216" s="57">
        <f t="shared" si="144"/>
        <v>182</v>
      </c>
      <c r="S216" s="462"/>
      <c r="T216" s="36" t="str">
        <f t="shared" si="145"/>
        <v/>
      </c>
      <c r="U216" s="26"/>
      <c r="V216" s="26"/>
      <c r="W216" s="26"/>
      <c r="X216" s="26"/>
      <c r="Y216" s="26"/>
      <c r="Z216" s="57">
        <f t="shared" si="146"/>
        <v>182</v>
      </c>
      <c r="AA216" s="462"/>
      <c r="AB216" s="36" t="str">
        <f t="shared" si="147"/>
        <v/>
      </c>
      <c r="AC216" s="26"/>
      <c r="AD216" s="26"/>
      <c r="AE216" s="26"/>
      <c r="AF216" s="26"/>
      <c r="AG216" s="26"/>
      <c r="AH216" s="57">
        <f t="shared" si="148"/>
        <v>182</v>
      </c>
      <c r="AI216" s="462"/>
      <c r="AJ216" s="36" t="str">
        <f t="shared" si="149"/>
        <v/>
      </c>
      <c r="AK216" s="26"/>
      <c r="AL216" s="26"/>
      <c r="AM216" s="26"/>
      <c r="AN216" s="26"/>
      <c r="AO216" s="26"/>
      <c r="AP216" s="57">
        <f t="shared" si="150"/>
        <v>182</v>
      </c>
      <c r="AQ216" s="462"/>
      <c r="AR216" s="36" t="str">
        <f t="shared" si="151"/>
        <v/>
      </c>
      <c r="AS216" s="26"/>
      <c r="AT216" s="26"/>
      <c r="AU216" s="26"/>
      <c r="AV216" s="26"/>
      <c r="AW216" s="26"/>
      <c r="AX216" s="57">
        <f t="shared" si="152"/>
        <v>182</v>
      </c>
      <c r="AY216" s="462"/>
      <c r="AZ216" s="36" t="str">
        <f t="shared" si="153"/>
        <v/>
      </c>
      <c r="BA216" s="26"/>
      <c r="BB216" s="26"/>
      <c r="BC216" s="26"/>
      <c r="BD216" s="26"/>
      <c r="BE216" s="26"/>
      <c r="BF216" s="57">
        <f t="shared" si="154"/>
        <v>182</v>
      </c>
      <c r="BG216" s="462"/>
      <c r="BH216" s="36" t="str">
        <f t="shared" si="155"/>
        <v/>
      </c>
      <c r="BI216" s="26"/>
      <c r="BJ216" s="26"/>
      <c r="BK216" s="26"/>
      <c r="BL216" s="26"/>
      <c r="BM216" s="26"/>
      <c r="BN216" s="57">
        <f t="shared" si="156"/>
        <v>182</v>
      </c>
      <c r="BO216" s="303"/>
      <c r="BP216" s="36" t="str">
        <f t="shared" si="157"/>
        <v/>
      </c>
      <c r="BQ216" s="26"/>
      <c r="BR216" s="26"/>
      <c r="BS216" s="26"/>
      <c r="BT216" s="26"/>
      <c r="BU216" s="26"/>
      <c r="BV216" s="57">
        <f t="shared" si="158"/>
        <v>182</v>
      </c>
      <c r="BW216" s="303"/>
      <c r="BX216" s="36" t="str">
        <f t="shared" si="159"/>
        <v/>
      </c>
      <c r="BY216" s="26"/>
      <c r="BZ216" s="26"/>
      <c r="CA216" s="26"/>
      <c r="CB216" s="26"/>
      <c r="CC216" s="26"/>
      <c r="CD216" s="57">
        <f t="shared" si="160"/>
        <v>182</v>
      </c>
      <c r="CE216" s="303"/>
      <c r="CF216" s="36" t="str">
        <f t="shared" si="161"/>
        <v/>
      </c>
      <c r="CL216" s="57">
        <f t="shared" si="162"/>
        <v>182</v>
      </c>
      <c r="CM216" s="303"/>
      <c r="CN216" s="36" t="str">
        <f t="shared" si="163"/>
        <v/>
      </c>
      <c r="CT216" s="57">
        <f t="shared" si="164"/>
        <v>182</v>
      </c>
      <c r="CU216" s="303"/>
      <c r="CV216" s="36" t="str">
        <f t="shared" si="165"/>
        <v/>
      </c>
      <c r="DB216" s="57">
        <f t="shared" si="166"/>
        <v>182</v>
      </c>
      <c r="DC216" s="303"/>
      <c r="DD216" s="36" t="str">
        <f t="shared" si="167"/>
        <v/>
      </c>
      <c r="DJ216" s="57">
        <f t="shared" si="168"/>
        <v>182</v>
      </c>
      <c r="DK216" s="303"/>
      <c r="DL216" s="36" t="str">
        <f t="shared" si="169"/>
        <v/>
      </c>
      <c r="DR216" s="57">
        <f t="shared" si="170"/>
        <v>182</v>
      </c>
      <c r="DS216" s="303"/>
      <c r="DT216" s="36" t="str">
        <f t="shared" si="171"/>
        <v/>
      </c>
      <c r="DZ216" s="57">
        <f t="shared" si="172"/>
        <v>182</v>
      </c>
      <c r="EA216" s="303"/>
      <c r="EB216" s="36" t="str">
        <f t="shared" si="173"/>
        <v/>
      </c>
      <c r="EC216" s="26"/>
      <c r="ED216" s="26"/>
      <c r="EE216" s="26"/>
      <c r="EF216" s="26"/>
      <c r="EG216" s="26"/>
      <c r="EH216" s="57">
        <f t="shared" si="174"/>
        <v>182</v>
      </c>
      <c r="EI216" s="303"/>
      <c r="EJ216" s="36" t="str">
        <f t="shared" si="175"/>
        <v/>
      </c>
      <c r="EK216" s="26"/>
      <c r="EL216" s="26"/>
      <c r="EM216" s="26"/>
      <c r="EN216" s="26"/>
      <c r="EO216" s="26"/>
      <c r="EP216" s="57">
        <f t="shared" si="176"/>
        <v>182</v>
      </c>
      <c r="EQ216" s="303"/>
      <c r="ER216" s="36" t="str">
        <f t="shared" si="177"/>
        <v/>
      </c>
      <c r="ES216" s="26"/>
      <c r="ET216" s="26"/>
      <c r="EU216" s="26"/>
      <c r="EV216" s="26"/>
      <c r="EW216" s="26"/>
      <c r="EX216" s="57">
        <f t="shared" si="178"/>
        <v>182</v>
      </c>
      <c r="EY216" s="303"/>
      <c r="EZ216" s="36" t="str">
        <f t="shared" si="179"/>
        <v/>
      </c>
      <c r="FA216" s="26"/>
      <c r="FB216" s="26"/>
      <c r="FC216" s="26"/>
      <c r="FD216" s="26"/>
      <c r="FE216" s="26"/>
    </row>
    <row r="217" spans="1:161" ht="14.5">
      <c r="A217" s="26"/>
      <c r="B217" s="57">
        <f t="shared" si="141"/>
        <v>183</v>
      </c>
      <c r="C217" s="462"/>
      <c r="D217" s="36" t="str">
        <f t="shared" si="140"/>
        <v/>
      </c>
      <c r="E217" s="26"/>
      <c r="F217" s="26"/>
      <c r="G217" s="26"/>
      <c r="H217" s="26"/>
      <c r="I217" s="26"/>
      <c r="J217" s="57">
        <f t="shared" si="142"/>
        <v>183</v>
      </c>
      <c r="K217" s="462"/>
      <c r="L217" s="36" t="str">
        <f t="shared" si="143"/>
        <v/>
      </c>
      <c r="M217" s="26"/>
      <c r="N217" s="26"/>
      <c r="O217" s="26"/>
      <c r="P217" s="26"/>
      <c r="Q217" s="26"/>
      <c r="R217" s="57">
        <f t="shared" si="144"/>
        <v>183</v>
      </c>
      <c r="S217" s="462"/>
      <c r="T217" s="36" t="str">
        <f t="shared" si="145"/>
        <v/>
      </c>
      <c r="U217" s="26"/>
      <c r="V217" s="26"/>
      <c r="W217" s="26"/>
      <c r="X217" s="26"/>
      <c r="Y217" s="26"/>
      <c r="Z217" s="57">
        <f t="shared" si="146"/>
        <v>183</v>
      </c>
      <c r="AA217" s="462"/>
      <c r="AB217" s="36" t="str">
        <f t="shared" si="147"/>
        <v/>
      </c>
      <c r="AC217" s="26"/>
      <c r="AD217" s="26"/>
      <c r="AE217" s="26"/>
      <c r="AF217" s="26"/>
      <c r="AG217" s="26"/>
      <c r="AH217" s="57">
        <f t="shared" si="148"/>
        <v>183</v>
      </c>
      <c r="AI217" s="462"/>
      <c r="AJ217" s="36" t="str">
        <f t="shared" si="149"/>
        <v/>
      </c>
      <c r="AK217" s="26"/>
      <c r="AL217" s="26"/>
      <c r="AM217" s="26"/>
      <c r="AN217" s="26"/>
      <c r="AO217" s="26"/>
      <c r="AP217" s="57">
        <f t="shared" si="150"/>
        <v>183</v>
      </c>
      <c r="AQ217" s="462"/>
      <c r="AR217" s="36" t="str">
        <f t="shared" si="151"/>
        <v/>
      </c>
      <c r="AS217" s="26"/>
      <c r="AT217" s="26"/>
      <c r="AU217" s="26"/>
      <c r="AV217" s="26"/>
      <c r="AW217" s="26"/>
      <c r="AX217" s="57">
        <f t="shared" si="152"/>
        <v>183</v>
      </c>
      <c r="AY217" s="462"/>
      <c r="AZ217" s="36" t="str">
        <f t="shared" si="153"/>
        <v/>
      </c>
      <c r="BA217" s="26"/>
      <c r="BB217" s="26"/>
      <c r="BC217" s="26"/>
      <c r="BD217" s="26"/>
      <c r="BE217" s="26"/>
      <c r="BF217" s="57">
        <f t="shared" si="154"/>
        <v>183</v>
      </c>
      <c r="BG217" s="462"/>
      <c r="BH217" s="36" t="str">
        <f t="shared" si="155"/>
        <v/>
      </c>
      <c r="BI217" s="26"/>
      <c r="BJ217" s="26"/>
      <c r="BK217" s="26"/>
      <c r="BL217" s="26"/>
      <c r="BM217" s="26"/>
      <c r="BN217" s="57">
        <f t="shared" si="156"/>
        <v>183</v>
      </c>
      <c r="BO217" s="303"/>
      <c r="BP217" s="36" t="str">
        <f t="shared" si="157"/>
        <v/>
      </c>
      <c r="BQ217" s="26"/>
      <c r="BR217" s="26"/>
      <c r="BS217" s="26"/>
      <c r="BT217" s="26"/>
      <c r="BU217" s="26"/>
      <c r="BV217" s="57">
        <f t="shared" si="158"/>
        <v>183</v>
      </c>
      <c r="BW217" s="303"/>
      <c r="BX217" s="36" t="str">
        <f t="shared" si="159"/>
        <v/>
      </c>
      <c r="BY217" s="26"/>
      <c r="BZ217" s="26"/>
      <c r="CA217" s="26"/>
      <c r="CB217" s="26"/>
      <c r="CC217" s="26"/>
      <c r="CD217" s="57">
        <f t="shared" si="160"/>
        <v>183</v>
      </c>
      <c r="CE217" s="303"/>
      <c r="CF217" s="36" t="str">
        <f t="shared" si="161"/>
        <v/>
      </c>
      <c r="CL217" s="57">
        <f t="shared" si="162"/>
        <v>183</v>
      </c>
      <c r="CM217" s="303"/>
      <c r="CN217" s="36" t="str">
        <f t="shared" si="163"/>
        <v/>
      </c>
      <c r="CT217" s="57">
        <f t="shared" si="164"/>
        <v>183</v>
      </c>
      <c r="CU217" s="303"/>
      <c r="CV217" s="36" t="str">
        <f t="shared" si="165"/>
        <v/>
      </c>
      <c r="DB217" s="57">
        <f t="shared" si="166"/>
        <v>183</v>
      </c>
      <c r="DC217" s="303"/>
      <c r="DD217" s="36" t="str">
        <f t="shared" si="167"/>
        <v/>
      </c>
      <c r="DJ217" s="57">
        <f t="shared" si="168"/>
        <v>183</v>
      </c>
      <c r="DK217" s="303"/>
      <c r="DL217" s="36" t="str">
        <f t="shared" si="169"/>
        <v/>
      </c>
      <c r="DR217" s="57">
        <f t="shared" si="170"/>
        <v>183</v>
      </c>
      <c r="DS217" s="303"/>
      <c r="DT217" s="36" t="str">
        <f t="shared" si="171"/>
        <v/>
      </c>
      <c r="DZ217" s="57">
        <f t="shared" si="172"/>
        <v>183</v>
      </c>
      <c r="EA217" s="303"/>
      <c r="EB217" s="36" t="str">
        <f t="shared" si="173"/>
        <v/>
      </c>
      <c r="EC217" s="26"/>
      <c r="ED217" s="26"/>
      <c r="EE217" s="26"/>
      <c r="EF217" s="26"/>
      <c r="EG217" s="26"/>
      <c r="EH217" s="57">
        <f t="shared" si="174"/>
        <v>183</v>
      </c>
      <c r="EI217" s="303"/>
      <c r="EJ217" s="36" t="str">
        <f t="shared" si="175"/>
        <v/>
      </c>
      <c r="EK217" s="26"/>
      <c r="EL217" s="26"/>
      <c r="EM217" s="26"/>
      <c r="EN217" s="26"/>
      <c r="EO217" s="26"/>
      <c r="EP217" s="57">
        <f t="shared" si="176"/>
        <v>183</v>
      </c>
      <c r="EQ217" s="303"/>
      <c r="ER217" s="36" t="str">
        <f t="shared" si="177"/>
        <v/>
      </c>
      <c r="ES217" s="26"/>
      <c r="ET217" s="26"/>
      <c r="EU217" s="26"/>
      <c r="EV217" s="26"/>
      <c r="EW217" s="26"/>
      <c r="EX217" s="57">
        <f t="shared" si="178"/>
        <v>183</v>
      </c>
      <c r="EY217" s="303"/>
      <c r="EZ217" s="36" t="str">
        <f t="shared" si="179"/>
        <v/>
      </c>
      <c r="FA217" s="26"/>
      <c r="FB217" s="26"/>
      <c r="FC217" s="26"/>
      <c r="FD217" s="26"/>
      <c r="FE217" s="26"/>
    </row>
    <row r="218" spans="1:161" ht="14.5">
      <c r="A218" s="26"/>
      <c r="B218" s="57">
        <f t="shared" si="141"/>
        <v>184</v>
      </c>
      <c r="C218" s="462"/>
      <c r="D218" s="36" t="str">
        <f t="shared" si="140"/>
        <v/>
      </c>
      <c r="E218" s="26"/>
      <c r="F218" s="26"/>
      <c r="G218" s="26"/>
      <c r="H218" s="26"/>
      <c r="I218" s="26"/>
      <c r="J218" s="57">
        <f t="shared" si="142"/>
        <v>184</v>
      </c>
      <c r="K218" s="462"/>
      <c r="L218" s="36" t="str">
        <f t="shared" si="143"/>
        <v/>
      </c>
      <c r="M218" s="26"/>
      <c r="N218" s="26"/>
      <c r="O218" s="26"/>
      <c r="P218" s="26"/>
      <c r="Q218" s="26"/>
      <c r="R218" s="57">
        <f t="shared" si="144"/>
        <v>184</v>
      </c>
      <c r="S218" s="462"/>
      <c r="T218" s="36" t="str">
        <f t="shared" si="145"/>
        <v/>
      </c>
      <c r="U218" s="26"/>
      <c r="V218" s="26"/>
      <c r="W218" s="26"/>
      <c r="X218" s="26"/>
      <c r="Y218" s="26"/>
      <c r="Z218" s="57">
        <f t="shared" si="146"/>
        <v>184</v>
      </c>
      <c r="AA218" s="462"/>
      <c r="AB218" s="36" t="str">
        <f t="shared" si="147"/>
        <v/>
      </c>
      <c r="AC218" s="26"/>
      <c r="AD218" s="26"/>
      <c r="AE218" s="26"/>
      <c r="AF218" s="26"/>
      <c r="AG218" s="26"/>
      <c r="AH218" s="57">
        <f t="shared" si="148"/>
        <v>184</v>
      </c>
      <c r="AI218" s="462"/>
      <c r="AJ218" s="36" t="str">
        <f t="shared" si="149"/>
        <v/>
      </c>
      <c r="AK218" s="26"/>
      <c r="AL218" s="26"/>
      <c r="AM218" s="26"/>
      <c r="AN218" s="26"/>
      <c r="AO218" s="26"/>
      <c r="AP218" s="57">
        <f t="shared" si="150"/>
        <v>184</v>
      </c>
      <c r="AQ218" s="462"/>
      <c r="AR218" s="36" t="str">
        <f t="shared" si="151"/>
        <v/>
      </c>
      <c r="AS218" s="26"/>
      <c r="AT218" s="26"/>
      <c r="AU218" s="26"/>
      <c r="AV218" s="26"/>
      <c r="AW218" s="26"/>
      <c r="AX218" s="57">
        <f t="shared" si="152"/>
        <v>184</v>
      </c>
      <c r="AY218" s="462"/>
      <c r="AZ218" s="36" t="str">
        <f t="shared" si="153"/>
        <v/>
      </c>
      <c r="BA218" s="26"/>
      <c r="BB218" s="26"/>
      <c r="BC218" s="26"/>
      <c r="BD218" s="26"/>
      <c r="BE218" s="26"/>
      <c r="BF218" s="57">
        <f t="shared" si="154"/>
        <v>184</v>
      </c>
      <c r="BG218" s="462"/>
      <c r="BH218" s="36" t="str">
        <f t="shared" si="155"/>
        <v/>
      </c>
      <c r="BI218" s="26"/>
      <c r="BJ218" s="26"/>
      <c r="BK218" s="26"/>
      <c r="BL218" s="26"/>
      <c r="BM218" s="26"/>
      <c r="BN218" s="57">
        <f t="shared" si="156"/>
        <v>184</v>
      </c>
      <c r="BO218" s="303"/>
      <c r="BP218" s="36" t="str">
        <f t="shared" si="157"/>
        <v/>
      </c>
      <c r="BQ218" s="26"/>
      <c r="BR218" s="26"/>
      <c r="BS218" s="26"/>
      <c r="BT218" s="26"/>
      <c r="BU218" s="26"/>
      <c r="BV218" s="57">
        <f t="shared" si="158"/>
        <v>184</v>
      </c>
      <c r="BW218" s="303"/>
      <c r="BX218" s="36" t="str">
        <f t="shared" si="159"/>
        <v/>
      </c>
      <c r="BY218" s="26"/>
      <c r="BZ218" s="26"/>
      <c r="CA218" s="26"/>
      <c r="CB218" s="26"/>
      <c r="CC218" s="26"/>
      <c r="CD218" s="57">
        <f t="shared" si="160"/>
        <v>184</v>
      </c>
      <c r="CE218" s="303"/>
      <c r="CF218" s="36" t="str">
        <f t="shared" si="161"/>
        <v/>
      </c>
      <c r="CL218" s="57">
        <f t="shared" si="162"/>
        <v>184</v>
      </c>
      <c r="CM218" s="303"/>
      <c r="CN218" s="36" t="str">
        <f t="shared" si="163"/>
        <v/>
      </c>
      <c r="CT218" s="57">
        <f t="shared" si="164"/>
        <v>184</v>
      </c>
      <c r="CU218" s="303"/>
      <c r="CV218" s="36" t="str">
        <f t="shared" si="165"/>
        <v/>
      </c>
      <c r="DB218" s="57">
        <f t="shared" si="166"/>
        <v>184</v>
      </c>
      <c r="DC218" s="303"/>
      <c r="DD218" s="36" t="str">
        <f t="shared" si="167"/>
        <v/>
      </c>
      <c r="DJ218" s="57">
        <f t="shared" si="168"/>
        <v>184</v>
      </c>
      <c r="DK218" s="303"/>
      <c r="DL218" s="36" t="str">
        <f t="shared" si="169"/>
        <v/>
      </c>
      <c r="DR218" s="57">
        <f t="shared" si="170"/>
        <v>184</v>
      </c>
      <c r="DS218" s="303"/>
      <c r="DT218" s="36" t="str">
        <f t="shared" si="171"/>
        <v/>
      </c>
      <c r="DZ218" s="57">
        <f t="shared" si="172"/>
        <v>184</v>
      </c>
      <c r="EA218" s="303"/>
      <c r="EB218" s="36" t="str">
        <f t="shared" si="173"/>
        <v/>
      </c>
      <c r="EC218" s="26"/>
      <c r="ED218" s="26"/>
      <c r="EE218" s="26"/>
      <c r="EF218" s="26"/>
      <c r="EG218" s="26"/>
      <c r="EH218" s="57">
        <f t="shared" si="174"/>
        <v>184</v>
      </c>
      <c r="EI218" s="303"/>
      <c r="EJ218" s="36" t="str">
        <f t="shared" si="175"/>
        <v/>
      </c>
      <c r="EK218" s="26"/>
      <c r="EL218" s="26"/>
      <c r="EM218" s="26"/>
      <c r="EN218" s="26"/>
      <c r="EO218" s="26"/>
      <c r="EP218" s="57">
        <f t="shared" si="176"/>
        <v>184</v>
      </c>
      <c r="EQ218" s="303"/>
      <c r="ER218" s="36" t="str">
        <f t="shared" si="177"/>
        <v/>
      </c>
      <c r="ES218" s="26"/>
      <c r="ET218" s="26"/>
      <c r="EU218" s="26"/>
      <c r="EV218" s="26"/>
      <c r="EW218" s="26"/>
      <c r="EX218" s="57">
        <f t="shared" si="178"/>
        <v>184</v>
      </c>
      <c r="EY218" s="303"/>
      <c r="EZ218" s="36" t="str">
        <f t="shared" si="179"/>
        <v/>
      </c>
      <c r="FA218" s="26"/>
      <c r="FB218" s="26"/>
      <c r="FC218" s="26"/>
      <c r="FD218" s="26"/>
      <c r="FE218" s="26"/>
    </row>
    <row r="219" spans="1:161" ht="14.5">
      <c r="A219" s="26"/>
      <c r="B219" s="57">
        <f t="shared" si="141"/>
        <v>185</v>
      </c>
      <c r="C219" s="462"/>
      <c r="D219" s="36" t="str">
        <f t="shared" si="140"/>
        <v/>
      </c>
      <c r="E219" s="26"/>
      <c r="F219" s="26"/>
      <c r="G219" s="26"/>
      <c r="H219" s="26"/>
      <c r="I219" s="26"/>
      <c r="J219" s="57">
        <f t="shared" si="142"/>
        <v>185</v>
      </c>
      <c r="K219" s="462"/>
      <c r="L219" s="36" t="str">
        <f t="shared" si="143"/>
        <v/>
      </c>
      <c r="M219" s="26"/>
      <c r="N219" s="26"/>
      <c r="O219" s="26"/>
      <c r="P219" s="26"/>
      <c r="Q219" s="26"/>
      <c r="R219" s="57">
        <f t="shared" si="144"/>
        <v>185</v>
      </c>
      <c r="S219" s="462"/>
      <c r="T219" s="36" t="str">
        <f t="shared" si="145"/>
        <v/>
      </c>
      <c r="U219" s="26"/>
      <c r="V219" s="26"/>
      <c r="W219" s="26"/>
      <c r="X219" s="26"/>
      <c r="Y219" s="26"/>
      <c r="Z219" s="57">
        <f t="shared" si="146"/>
        <v>185</v>
      </c>
      <c r="AA219" s="462"/>
      <c r="AB219" s="36" t="str">
        <f t="shared" si="147"/>
        <v/>
      </c>
      <c r="AC219" s="26"/>
      <c r="AD219" s="26"/>
      <c r="AE219" s="26"/>
      <c r="AF219" s="26"/>
      <c r="AG219" s="26"/>
      <c r="AH219" s="57">
        <f t="shared" si="148"/>
        <v>185</v>
      </c>
      <c r="AI219" s="462"/>
      <c r="AJ219" s="36" t="str">
        <f t="shared" si="149"/>
        <v/>
      </c>
      <c r="AK219" s="26"/>
      <c r="AL219" s="26"/>
      <c r="AM219" s="26"/>
      <c r="AN219" s="26"/>
      <c r="AO219" s="26"/>
      <c r="AP219" s="57">
        <f t="shared" si="150"/>
        <v>185</v>
      </c>
      <c r="AQ219" s="462"/>
      <c r="AR219" s="36" t="str">
        <f t="shared" si="151"/>
        <v/>
      </c>
      <c r="AS219" s="26"/>
      <c r="AT219" s="26"/>
      <c r="AU219" s="26"/>
      <c r="AV219" s="26"/>
      <c r="AW219" s="26"/>
      <c r="AX219" s="57">
        <f t="shared" si="152"/>
        <v>185</v>
      </c>
      <c r="AY219" s="462"/>
      <c r="AZ219" s="36" t="str">
        <f t="shared" si="153"/>
        <v/>
      </c>
      <c r="BA219" s="26"/>
      <c r="BB219" s="26"/>
      <c r="BC219" s="26"/>
      <c r="BD219" s="26"/>
      <c r="BE219" s="26"/>
      <c r="BF219" s="57">
        <f t="shared" si="154"/>
        <v>185</v>
      </c>
      <c r="BG219" s="462"/>
      <c r="BH219" s="36" t="str">
        <f t="shared" si="155"/>
        <v/>
      </c>
      <c r="BI219" s="26"/>
      <c r="BJ219" s="26"/>
      <c r="BK219" s="26"/>
      <c r="BL219" s="26"/>
      <c r="BM219" s="26"/>
      <c r="BN219" s="57">
        <f t="shared" si="156"/>
        <v>185</v>
      </c>
      <c r="BO219" s="303"/>
      <c r="BP219" s="36" t="str">
        <f t="shared" si="157"/>
        <v/>
      </c>
      <c r="BQ219" s="26"/>
      <c r="BR219" s="26"/>
      <c r="BS219" s="26"/>
      <c r="BT219" s="26"/>
      <c r="BU219" s="26"/>
      <c r="BV219" s="57">
        <f t="shared" si="158"/>
        <v>185</v>
      </c>
      <c r="BW219" s="303"/>
      <c r="BX219" s="36" t="str">
        <f t="shared" si="159"/>
        <v/>
      </c>
      <c r="BY219" s="26"/>
      <c r="BZ219" s="26"/>
      <c r="CA219" s="26"/>
      <c r="CB219" s="26"/>
      <c r="CC219" s="26"/>
      <c r="CD219" s="57">
        <f t="shared" si="160"/>
        <v>185</v>
      </c>
      <c r="CE219" s="303"/>
      <c r="CF219" s="36" t="str">
        <f t="shared" si="161"/>
        <v/>
      </c>
      <c r="CL219" s="57">
        <f t="shared" si="162"/>
        <v>185</v>
      </c>
      <c r="CM219" s="303"/>
      <c r="CN219" s="36" t="str">
        <f t="shared" si="163"/>
        <v/>
      </c>
      <c r="CT219" s="57">
        <f t="shared" si="164"/>
        <v>185</v>
      </c>
      <c r="CU219" s="303"/>
      <c r="CV219" s="36" t="str">
        <f t="shared" si="165"/>
        <v/>
      </c>
      <c r="DB219" s="57">
        <f t="shared" si="166"/>
        <v>185</v>
      </c>
      <c r="DC219" s="303"/>
      <c r="DD219" s="36" t="str">
        <f t="shared" si="167"/>
        <v/>
      </c>
      <c r="DJ219" s="57">
        <f t="shared" si="168"/>
        <v>185</v>
      </c>
      <c r="DK219" s="303"/>
      <c r="DL219" s="36" t="str">
        <f t="shared" si="169"/>
        <v/>
      </c>
      <c r="DR219" s="57">
        <f t="shared" si="170"/>
        <v>185</v>
      </c>
      <c r="DS219" s="303"/>
      <c r="DT219" s="36" t="str">
        <f t="shared" si="171"/>
        <v/>
      </c>
      <c r="DZ219" s="57">
        <f t="shared" si="172"/>
        <v>185</v>
      </c>
      <c r="EA219" s="303"/>
      <c r="EB219" s="36" t="str">
        <f t="shared" si="173"/>
        <v/>
      </c>
      <c r="EC219" s="26"/>
      <c r="ED219" s="26"/>
      <c r="EE219" s="26"/>
      <c r="EF219" s="26"/>
      <c r="EG219" s="26"/>
      <c r="EH219" s="57">
        <f t="shared" si="174"/>
        <v>185</v>
      </c>
      <c r="EI219" s="303"/>
      <c r="EJ219" s="36" t="str">
        <f t="shared" si="175"/>
        <v/>
      </c>
      <c r="EK219" s="26"/>
      <c r="EL219" s="26"/>
      <c r="EM219" s="26"/>
      <c r="EN219" s="26"/>
      <c r="EO219" s="26"/>
      <c r="EP219" s="57">
        <f t="shared" si="176"/>
        <v>185</v>
      </c>
      <c r="EQ219" s="303"/>
      <c r="ER219" s="36" t="str">
        <f t="shared" si="177"/>
        <v/>
      </c>
      <c r="ES219" s="26"/>
      <c r="ET219" s="26"/>
      <c r="EU219" s="26"/>
      <c r="EV219" s="26"/>
      <c r="EW219" s="26"/>
      <c r="EX219" s="57">
        <f t="shared" si="178"/>
        <v>185</v>
      </c>
      <c r="EY219" s="303"/>
      <c r="EZ219" s="36" t="str">
        <f t="shared" si="179"/>
        <v/>
      </c>
      <c r="FA219" s="26"/>
      <c r="FB219" s="26"/>
      <c r="FC219" s="26"/>
      <c r="FD219" s="26"/>
      <c r="FE219" s="26"/>
    </row>
    <row r="220" spans="1:161" ht="14.5">
      <c r="A220" s="26"/>
      <c r="B220" s="57">
        <f t="shared" si="141"/>
        <v>186</v>
      </c>
      <c r="C220" s="462"/>
      <c r="D220" s="36" t="str">
        <f t="shared" si="140"/>
        <v/>
      </c>
      <c r="E220" s="26"/>
      <c r="F220" s="26"/>
      <c r="G220" s="26"/>
      <c r="H220" s="26"/>
      <c r="I220" s="26"/>
      <c r="J220" s="57">
        <f t="shared" si="142"/>
        <v>186</v>
      </c>
      <c r="K220" s="462"/>
      <c r="L220" s="36" t="str">
        <f t="shared" si="143"/>
        <v/>
      </c>
      <c r="M220" s="26"/>
      <c r="N220" s="26"/>
      <c r="O220" s="26"/>
      <c r="P220" s="26"/>
      <c r="Q220" s="26"/>
      <c r="R220" s="57">
        <f t="shared" si="144"/>
        <v>186</v>
      </c>
      <c r="S220" s="462"/>
      <c r="T220" s="36" t="str">
        <f t="shared" si="145"/>
        <v/>
      </c>
      <c r="U220" s="26"/>
      <c r="V220" s="26"/>
      <c r="W220" s="26"/>
      <c r="X220" s="26"/>
      <c r="Y220" s="26"/>
      <c r="Z220" s="57">
        <f t="shared" si="146"/>
        <v>186</v>
      </c>
      <c r="AA220" s="462"/>
      <c r="AB220" s="36" t="str">
        <f t="shared" si="147"/>
        <v/>
      </c>
      <c r="AC220" s="26"/>
      <c r="AD220" s="26"/>
      <c r="AE220" s="26"/>
      <c r="AF220" s="26"/>
      <c r="AG220" s="26"/>
      <c r="AH220" s="57">
        <f t="shared" si="148"/>
        <v>186</v>
      </c>
      <c r="AI220" s="462"/>
      <c r="AJ220" s="36" t="str">
        <f t="shared" si="149"/>
        <v/>
      </c>
      <c r="AK220" s="26"/>
      <c r="AL220" s="26"/>
      <c r="AM220" s="26"/>
      <c r="AN220" s="26"/>
      <c r="AO220" s="26"/>
      <c r="AP220" s="57">
        <f t="shared" si="150"/>
        <v>186</v>
      </c>
      <c r="AQ220" s="462"/>
      <c r="AR220" s="36" t="str">
        <f t="shared" si="151"/>
        <v/>
      </c>
      <c r="AS220" s="26"/>
      <c r="AT220" s="26"/>
      <c r="AU220" s="26"/>
      <c r="AV220" s="26"/>
      <c r="AW220" s="26"/>
      <c r="AX220" s="57">
        <f t="shared" si="152"/>
        <v>186</v>
      </c>
      <c r="AY220" s="462"/>
      <c r="AZ220" s="36" t="str">
        <f t="shared" si="153"/>
        <v/>
      </c>
      <c r="BA220" s="26"/>
      <c r="BB220" s="26"/>
      <c r="BC220" s="26"/>
      <c r="BD220" s="26"/>
      <c r="BE220" s="26"/>
      <c r="BF220" s="57">
        <f t="shared" si="154"/>
        <v>186</v>
      </c>
      <c r="BG220" s="462"/>
      <c r="BH220" s="36" t="str">
        <f t="shared" si="155"/>
        <v/>
      </c>
      <c r="BI220" s="26"/>
      <c r="BJ220" s="26"/>
      <c r="BK220" s="26"/>
      <c r="BL220" s="26"/>
      <c r="BM220" s="26"/>
      <c r="BN220" s="57">
        <f t="shared" si="156"/>
        <v>186</v>
      </c>
      <c r="BO220" s="303"/>
      <c r="BP220" s="36" t="str">
        <f t="shared" si="157"/>
        <v/>
      </c>
      <c r="BQ220" s="26"/>
      <c r="BR220" s="26"/>
      <c r="BS220" s="26"/>
      <c r="BT220" s="26"/>
      <c r="BU220" s="26"/>
      <c r="BV220" s="57">
        <f t="shared" si="158"/>
        <v>186</v>
      </c>
      <c r="BW220" s="303"/>
      <c r="BX220" s="36" t="str">
        <f t="shared" si="159"/>
        <v/>
      </c>
      <c r="BY220" s="26"/>
      <c r="BZ220" s="26"/>
      <c r="CA220" s="26"/>
      <c r="CB220" s="26"/>
      <c r="CC220" s="26"/>
      <c r="CD220" s="57">
        <f t="shared" si="160"/>
        <v>186</v>
      </c>
      <c r="CE220" s="303"/>
      <c r="CF220" s="36" t="str">
        <f t="shared" si="161"/>
        <v/>
      </c>
      <c r="CL220" s="57">
        <f t="shared" si="162"/>
        <v>186</v>
      </c>
      <c r="CM220" s="303"/>
      <c r="CN220" s="36" t="str">
        <f t="shared" si="163"/>
        <v/>
      </c>
      <c r="CT220" s="57">
        <f t="shared" si="164"/>
        <v>186</v>
      </c>
      <c r="CU220" s="303"/>
      <c r="CV220" s="36" t="str">
        <f t="shared" si="165"/>
        <v/>
      </c>
      <c r="DB220" s="57">
        <f t="shared" si="166"/>
        <v>186</v>
      </c>
      <c r="DC220" s="303"/>
      <c r="DD220" s="36" t="str">
        <f t="shared" si="167"/>
        <v/>
      </c>
      <c r="DJ220" s="57">
        <f t="shared" si="168"/>
        <v>186</v>
      </c>
      <c r="DK220" s="303"/>
      <c r="DL220" s="36" t="str">
        <f t="shared" si="169"/>
        <v/>
      </c>
      <c r="DR220" s="57">
        <f t="shared" si="170"/>
        <v>186</v>
      </c>
      <c r="DS220" s="303"/>
      <c r="DT220" s="36" t="str">
        <f t="shared" si="171"/>
        <v/>
      </c>
      <c r="DZ220" s="57">
        <f t="shared" si="172"/>
        <v>186</v>
      </c>
      <c r="EA220" s="303"/>
      <c r="EB220" s="36" t="str">
        <f t="shared" si="173"/>
        <v/>
      </c>
      <c r="EC220" s="26"/>
      <c r="ED220" s="26"/>
      <c r="EE220" s="26"/>
      <c r="EF220" s="26"/>
      <c r="EG220" s="26"/>
      <c r="EH220" s="57">
        <f t="shared" si="174"/>
        <v>186</v>
      </c>
      <c r="EI220" s="303"/>
      <c r="EJ220" s="36" t="str">
        <f t="shared" si="175"/>
        <v/>
      </c>
      <c r="EK220" s="26"/>
      <c r="EL220" s="26"/>
      <c r="EM220" s="26"/>
      <c r="EN220" s="26"/>
      <c r="EO220" s="26"/>
      <c r="EP220" s="57">
        <f t="shared" si="176"/>
        <v>186</v>
      </c>
      <c r="EQ220" s="303"/>
      <c r="ER220" s="36" t="str">
        <f t="shared" si="177"/>
        <v/>
      </c>
      <c r="ES220" s="26"/>
      <c r="ET220" s="26"/>
      <c r="EU220" s="26"/>
      <c r="EV220" s="26"/>
      <c r="EW220" s="26"/>
      <c r="EX220" s="57">
        <f t="shared" si="178"/>
        <v>186</v>
      </c>
      <c r="EY220" s="303"/>
      <c r="EZ220" s="36" t="str">
        <f t="shared" si="179"/>
        <v/>
      </c>
      <c r="FA220" s="26"/>
      <c r="FB220" s="26"/>
      <c r="FC220" s="26"/>
      <c r="FD220" s="26"/>
      <c r="FE220" s="26"/>
    </row>
    <row r="221" spans="1:161" ht="14.5">
      <c r="A221" s="26"/>
      <c r="B221" s="57">
        <f t="shared" si="141"/>
        <v>187</v>
      </c>
      <c r="C221" s="462"/>
      <c r="D221" s="36" t="str">
        <f t="shared" si="140"/>
        <v/>
      </c>
      <c r="E221" s="26"/>
      <c r="F221" s="26"/>
      <c r="G221" s="26"/>
      <c r="H221" s="26"/>
      <c r="I221" s="26"/>
      <c r="J221" s="57">
        <f t="shared" si="142"/>
        <v>187</v>
      </c>
      <c r="K221" s="462"/>
      <c r="L221" s="36" t="str">
        <f t="shared" si="143"/>
        <v/>
      </c>
      <c r="M221" s="26"/>
      <c r="N221" s="26"/>
      <c r="O221" s="26"/>
      <c r="P221" s="26"/>
      <c r="Q221" s="26"/>
      <c r="R221" s="57">
        <f t="shared" si="144"/>
        <v>187</v>
      </c>
      <c r="S221" s="462"/>
      <c r="T221" s="36" t="str">
        <f t="shared" si="145"/>
        <v/>
      </c>
      <c r="U221" s="26"/>
      <c r="V221" s="26"/>
      <c r="W221" s="26"/>
      <c r="X221" s="26"/>
      <c r="Y221" s="26"/>
      <c r="Z221" s="57">
        <f t="shared" si="146"/>
        <v>187</v>
      </c>
      <c r="AA221" s="462"/>
      <c r="AB221" s="36" t="str">
        <f t="shared" si="147"/>
        <v/>
      </c>
      <c r="AC221" s="26"/>
      <c r="AD221" s="26"/>
      <c r="AE221" s="26"/>
      <c r="AF221" s="26"/>
      <c r="AG221" s="26"/>
      <c r="AH221" s="57">
        <f t="shared" si="148"/>
        <v>187</v>
      </c>
      <c r="AI221" s="462"/>
      <c r="AJ221" s="36" t="str">
        <f t="shared" si="149"/>
        <v/>
      </c>
      <c r="AK221" s="26"/>
      <c r="AL221" s="26"/>
      <c r="AM221" s="26"/>
      <c r="AN221" s="26"/>
      <c r="AO221" s="26"/>
      <c r="AP221" s="57">
        <f t="shared" si="150"/>
        <v>187</v>
      </c>
      <c r="AQ221" s="462"/>
      <c r="AR221" s="36" t="str">
        <f t="shared" si="151"/>
        <v/>
      </c>
      <c r="AS221" s="26"/>
      <c r="AT221" s="26"/>
      <c r="AU221" s="26"/>
      <c r="AV221" s="26"/>
      <c r="AW221" s="26"/>
      <c r="AX221" s="57">
        <f t="shared" si="152"/>
        <v>187</v>
      </c>
      <c r="AY221" s="462"/>
      <c r="AZ221" s="36" t="str">
        <f t="shared" si="153"/>
        <v/>
      </c>
      <c r="BA221" s="26"/>
      <c r="BB221" s="26"/>
      <c r="BC221" s="26"/>
      <c r="BD221" s="26"/>
      <c r="BE221" s="26"/>
      <c r="BF221" s="57">
        <f t="shared" si="154"/>
        <v>187</v>
      </c>
      <c r="BG221" s="462"/>
      <c r="BH221" s="36" t="str">
        <f t="shared" si="155"/>
        <v/>
      </c>
      <c r="BI221" s="26"/>
      <c r="BJ221" s="26"/>
      <c r="BK221" s="26"/>
      <c r="BL221" s="26"/>
      <c r="BM221" s="26"/>
      <c r="BN221" s="57">
        <f t="shared" si="156"/>
        <v>187</v>
      </c>
      <c r="BO221" s="303"/>
      <c r="BP221" s="36" t="str">
        <f t="shared" si="157"/>
        <v/>
      </c>
      <c r="BQ221" s="26"/>
      <c r="BR221" s="26"/>
      <c r="BS221" s="26"/>
      <c r="BT221" s="26"/>
      <c r="BU221" s="26"/>
      <c r="BV221" s="57">
        <f t="shared" si="158"/>
        <v>187</v>
      </c>
      <c r="BW221" s="303"/>
      <c r="BX221" s="36" t="str">
        <f t="shared" si="159"/>
        <v/>
      </c>
      <c r="BY221" s="26"/>
      <c r="BZ221" s="26"/>
      <c r="CA221" s="26"/>
      <c r="CB221" s="26"/>
      <c r="CC221" s="26"/>
      <c r="CD221" s="57">
        <f t="shared" si="160"/>
        <v>187</v>
      </c>
      <c r="CE221" s="303"/>
      <c r="CF221" s="36" t="str">
        <f t="shared" si="161"/>
        <v/>
      </c>
      <c r="CL221" s="57">
        <f t="shared" si="162"/>
        <v>187</v>
      </c>
      <c r="CM221" s="303"/>
      <c r="CN221" s="36" t="str">
        <f t="shared" si="163"/>
        <v/>
      </c>
      <c r="CT221" s="57">
        <f t="shared" si="164"/>
        <v>187</v>
      </c>
      <c r="CU221" s="303"/>
      <c r="CV221" s="36" t="str">
        <f t="shared" si="165"/>
        <v/>
      </c>
      <c r="DB221" s="57">
        <f t="shared" si="166"/>
        <v>187</v>
      </c>
      <c r="DC221" s="303"/>
      <c r="DD221" s="36" t="str">
        <f t="shared" si="167"/>
        <v/>
      </c>
      <c r="DJ221" s="57">
        <f t="shared" si="168"/>
        <v>187</v>
      </c>
      <c r="DK221" s="303"/>
      <c r="DL221" s="36" t="str">
        <f t="shared" si="169"/>
        <v/>
      </c>
      <c r="DR221" s="57">
        <f t="shared" si="170"/>
        <v>187</v>
      </c>
      <c r="DS221" s="303"/>
      <c r="DT221" s="36" t="str">
        <f t="shared" si="171"/>
        <v/>
      </c>
      <c r="DZ221" s="57">
        <f t="shared" si="172"/>
        <v>187</v>
      </c>
      <c r="EA221" s="303"/>
      <c r="EB221" s="36" t="str">
        <f t="shared" si="173"/>
        <v/>
      </c>
      <c r="EC221" s="26"/>
      <c r="ED221" s="26"/>
      <c r="EE221" s="26"/>
      <c r="EF221" s="26"/>
      <c r="EG221" s="26"/>
      <c r="EH221" s="57">
        <f t="shared" si="174"/>
        <v>187</v>
      </c>
      <c r="EI221" s="303"/>
      <c r="EJ221" s="36" t="str">
        <f t="shared" si="175"/>
        <v/>
      </c>
      <c r="EK221" s="26"/>
      <c r="EL221" s="26"/>
      <c r="EM221" s="26"/>
      <c r="EN221" s="26"/>
      <c r="EO221" s="26"/>
      <c r="EP221" s="57">
        <f t="shared" si="176"/>
        <v>187</v>
      </c>
      <c r="EQ221" s="303"/>
      <c r="ER221" s="36" t="str">
        <f t="shared" si="177"/>
        <v/>
      </c>
      <c r="ES221" s="26"/>
      <c r="ET221" s="26"/>
      <c r="EU221" s="26"/>
      <c r="EV221" s="26"/>
      <c r="EW221" s="26"/>
      <c r="EX221" s="57">
        <f t="shared" si="178"/>
        <v>187</v>
      </c>
      <c r="EY221" s="303"/>
      <c r="EZ221" s="36" t="str">
        <f t="shared" si="179"/>
        <v/>
      </c>
      <c r="FA221" s="26"/>
      <c r="FB221" s="26"/>
      <c r="FC221" s="26"/>
      <c r="FD221" s="26"/>
      <c r="FE221" s="26"/>
    </row>
    <row r="222" spans="1:161" ht="14.5">
      <c r="A222" s="26"/>
      <c r="B222" s="57">
        <f t="shared" si="141"/>
        <v>188</v>
      </c>
      <c r="C222" s="462"/>
      <c r="D222" s="36" t="str">
        <f t="shared" si="140"/>
        <v/>
      </c>
      <c r="E222" s="26"/>
      <c r="F222" s="26"/>
      <c r="G222" s="26"/>
      <c r="H222" s="26"/>
      <c r="I222" s="26"/>
      <c r="J222" s="57">
        <f t="shared" si="142"/>
        <v>188</v>
      </c>
      <c r="K222" s="462"/>
      <c r="L222" s="36" t="str">
        <f t="shared" si="143"/>
        <v/>
      </c>
      <c r="M222" s="26"/>
      <c r="N222" s="26"/>
      <c r="O222" s="26"/>
      <c r="P222" s="26"/>
      <c r="Q222" s="26"/>
      <c r="R222" s="57">
        <f t="shared" si="144"/>
        <v>188</v>
      </c>
      <c r="S222" s="462"/>
      <c r="T222" s="36" t="str">
        <f t="shared" si="145"/>
        <v/>
      </c>
      <c r="U222" s="26"/>
      <c r="V222" s="26"/>
      <c r="W222" s="26"/>
      <c r="X222" s="26"/>
      <c r="Y222" s="26"/>
      <c r="Z222" s="57">
        <f t="shared" si="146"/>
        <v>188</v>
      </c>
      <c r="AA222" s="462"/>
      <c r="AB222" s="36" t="str">
        <f t="shared" si="147"/>
        <v/>
      </c>
      <c r="AC222" s="26"/>
      <c r="AD222" s="26"/>
      <c r="AE222" s="26"/>
      <c r="AF222" s="26"/>
      <c r="AG222" s="26"/>
      <c r="AH222" s="57">
        <f t="shared" si="148"/>
        <v>188</v>
      </c>
      <c r="AI222" s="462"/>
      <c r="AJ222" s="36" t="str">
        <f t="shared" si="149"/>
        <v/>
      </c>
      <c r="AK222" s="26"/>
      <c r="AL222" s="26"/>
      <c r="AM222" s="26"/>
      <c r="AN222" s="26"/>
      <c r="AO222" s="26"/>
      <c r="AP222" s="57">
        <f t="shared" si="150"/>
        <v>188</v>
      </c>
      <c r="AQ222" s="462"/>
      <c r="AR222" s="36" t="str">
        <f t="shared" si="151"/>
        <v/>
      </c>
      <c r="AS222" s="26"/>
      <c r="AT222" s="26"/>
      <c r="AU222" s="26"/>
      <c r="AV222" s="26"/>
      <c r="AW222" s="26"/>
      <c r="AX222" s="57">
        <f t="shared" si="152"/>
        <v>188</v>
      </c>
      <c r="AY222" s="462"/>
      <c r="AZ222" s="36" t="str">
        <f t="shared" si="153"/>
        <v/>
      </c>
      <c r="BA222" s="26"/>
      <c r="BB222" s="26"/>
      <c r="BC222" s="26"/>
      <c r="BD222" s="26"/>
      <c r="BE222" s="26"/>
      <c r="BF222" s="57">
        <f t="shared" si="154"/>
        <v>188</v>
      </c>
      <c r="BG222" s="462"/>
      <c r="BH222" s="36" t="str">
        <f t="shared" si="155"/>
        <v/>
      </c>
      <c r="BI222" s="26"/>
      <c r="BJ222" s="26"/>
      <c r="BK222" s="26"/>
      <c r="BL222" s="26"/>
      <c r="BM222" s="26"/>
      <c r="BN222" s="57">
        <f t="shared" si="156"/>
        <v>188</v>
      </c>
      <c r="BO222" s="303"/>
      <c r="BP222" s="36" t="str">
        <f t="shared" si="157"/>
        <v/>
      </c>
      <c r="BQ222" s="26"/>
      <c r="BR222" s="26"/>
      <c r="BS222" s="26"/>
      <c r="BT222" s="26"/>
      <c r="BU222" s="26"/>
      <c r="BV222" s="57">
        <f t="shared" si="158"/>
        <v>188</v>
      </c>
      <c r="BW222" s="303"/>
      <c r="BX222" s="36" t="str">
        <f t="shared" si="159"/>
        <v/>
      </c>
      <c r="BY222" s="26"/>
      <c r="BZ222" s="26"/>
      <c r="CA222" s="26"/>
      <c r="CB222" s="26"/>
      <c r="CC222" s="26"/>
      <c r="CD222" s="57">
        <f t="shared" si="160"/>
        <v>188</v>
      </c>
      <c r="CE222" s="303"/>
      <c r="CF222" s="36" t="str">
        <f t="shared" si="161"/>
        <v/>
      </c>
      <c r="CL222" s="57">
        <f t="shared" si="162"/>
        <v>188</v>
      </c>
      <c r="CM222" s="303"/>
      <c r="CN222" s="36" t="str">
        <f t="shared" si="163"/>
        <v/>
      </c>
      <c r="CT222" s="57">
        <f t="shared" si="164"/>
        <v>188</v>
      </c>
      <c r="CU222" s="303"/>
      <c r="CV222" s="36" t="str">
        <f t="shared" si="165"/>
        <v/>
      </c>
      <c r="DB222" s="57">
        <f t="shared" si="166"/>
        <v>188</v>
      </c>
      <c r="DC222" s="303"/>
      <c r="DD222" s="36" t="str">
        <f t="shared" si="167"/>
        <v/>
      </c>
      <c r="DJ222" s="57">
        <f t="shared" si="168"/>
        <v>188</v>
      </c>
      <c r="DK222" s="303"/>
      <c r="DL222" s="36" t="str">
        <f t="shared" si="169"/>
        <v/>
      </c>
      <c r="DR222" s="57">
        <f t="shared" si="170"/>
        <v>188</v>
      </c>
      <c r="DS222" s="303"/>
      <c r="DT222" s="36" t="str">
        <f t="shared" si="171"/>
        <v/>
      </c>
      <c r="DZ222" s="57">
        <f t="shared" si="172"/>
        <v>188</v>
      </c>
      <c r="EA222" s="303"/>
      <c r="EB222" s="36" t="str">
        <f t="shared" si="173"/>
        <v/>
      </c>
      <c r="EC222" s="26"/>
      <c r="ED222" s="26"/>
      <c r="EE222" s="26"/>
      <c r="EF222" s="26"/>
      <c r="EG222" s="26"/>
      <c r="EH222" s="57">
        <f t="shared" si="174"/>
        <v>188</v>
      </c>
      <c r="EI222" s="303"/>
      <c r="EJ222" s="36" t="str">
        <f t="shared" si="175"/>
        <v/>
      </c>
      <c r="EK222" s="26"/>
      <c r="EL222" s="26"/>
      <c r="EM222" s="26"/>
      <c r="EN222" s="26"/>
      <c r="EO222" s="26"/>
      <c r="EP222" s="57">
        <f t="shared" si="176"/>
        <v>188</v>
      </c>
      <c r="EQ222" s="303"/>
      <c r="ER222" s="36" t="str">
        <f t="shared" si="177"/>
        <v/>
      </c>
      <c r="ES222" s="26"/>
      <c r="ET222" s="26"/>
      <c r="EU222" s="26"/>
      <c r="EV222" s="26"/>
      <c r="EW222" s="26"/>
      <c r="EX222" s="57">
        <f t="shared" si="178"/>
        <v>188</v>
      </c>
      <c r="EY222" s="303"/>
      <c r="EZ222" s="36" t="str">
        <f t="shared" si="179"/>
        <v/>
      </c>
      <c r="FA222" s="26"/>
      <c r="FB222" s="26"/>
      <c r="FC222" s="26"/>
      <c r="FD222" s="26"/>
      <c r="FE222" s="26"/>
    </row>
    <row r="223" spans="1:161" ht="14.5">
      <c r="A223" s="26"/>
      <c r="B223" s="57">
        <f t="shared" si="141"/>
        <v>189</v>
      </c>
      <c r="C223" s="462"/>
      <c r="D223" s="36" t="str">
        <f t="shared" si="140"/>
        <v/>
      </c>
      <c r="E223" s="26"/>
      <c r="F223" s="26"/>
      <c r="G223" s="26"/>
      <c r="H223" s="26"/>
      <c r="I223" s="26"/>
      <c r="J223" s="57">
        <f t="shared" si="142"/>
        <v>189</v>
      </c>
      <c r="K223" s="462"/>
      <c r="L223" s="36" t="str">
        <f t="shared" si="143"/>
        <v/>
      </c>
      <c r="M223" s="26"/>
      <c r="N223" s="26"/>
      <c r="O223" s="26"/>
      <c r="P223" s="26"/>
      <c r="Q223" s="26"/>
      <c r="R223" s="57">
        <f t="shared" si="144"/>
        <v>189</v>
      </c>
      <c r="S223" s="462"/>
      <c r="T223" s="36" t="str">
        <f t="shared" si="145"/>
        <v/>
      </c>
      <c r="U223" s="26"/>
      <c r="V223" s="26"/>
      <c r="W223" s="26"/>
      <c r="X223" s="26"/>
      <c r="Y223" s="26"/>
      <c r="Z223" s="57">
        <f t="shared" si="146"/>
        <v>189</v>
      </c>
      <c r="AA223" s="462"/>
      <c r="AB223" s="36" t="str">
        <f t="shared" si="147"/>
        <v/>
      </c>
      <c r="AC223" s="26"/>
      <c r="AD223" s="26"/>
      <c r="AE223" s="26"/>
      <c r="AF223" s="26"/>
      <c r="AG223" s="26"/>
      <c r="AH223" s="57">
        <f t="shared" si="148"/>
        <v>189</v>
      </c>
      <c r="AI223" s="462"/>
      <c r="AJ223" s="36" t="str">
        <f t="shared" si="149"/>
        <v/>
      </c>
      <c r="AK223" s="26"/>
      <c r="AL223" s="26"/>
      <c r="AM223" s="26"/>
      <c r="AN223" s="26"/>
      <c r="AO223" s="26"/>
      <c r="AP223" s="57">
        <f t="shared" si="150"/>
        <v>189</v>
      </c>
      <c r="AQ223" s="462"/>
      <c r="AR223" s="36" t="str">
        <f t="shared" si="151"/>
        <v/>
      </c>
      <c r="AS223" s="26"/>
      <c r="AT223" s="26"/>
      <c r="AU223" s="26"/>
      <c r="AV223" s="26"/>
      <c r="AW223" s="26"/>
      <c r="AX223" s="57">
        <f t="shared" si="152"/>
        <v>189</v>
      </c>
      <c r="AY223" s="462"/>
      <c r="AZ223" s="36" t="str">
        <f t="shared" si="153"/>
        <v/>
      </c>
      <c r="BA223" s="26"/>
      <c r="BB223" s="26"/>
      <c r="BC223" s="26"/>
      <c r="BD223" s="26"/>
      <c r="BE223" s="26"/>
      <c r="BF223" s="57">
        <f t="shared" si="154"/>
        <v>189</v>
      </c>
      <c r="BG223" s="462"/>
      <c r="BH223" s="36" t="str">
        <f t="shared" si="155"/>
        <v/>
      </c>
      <c r="BI223" s="26"/>
      <c r="BJ223" s="26"/>
      <c r="BK223" s="26"/>
      <c r="BL223" s="26"/>
      <c r="BM223" s="26"/>
      <c r="BN223" s="57">
        <f t="shared" si="156"/>
        <v>189</v>
      </c>
      <c r="BO223" s="303"/>
      <c r="BP223" s="36" t="str">
        <f t="shared" si="157"/>
        <v/>
      </c>
      <c r="BQ223" s="26"/>
      <c r="BR223" s="26"/>
      <c r="BS223" s="26"/>
      <c r="BT223" s="26"/>
      <c r="BU223" s="26"/>
      <c r="BV223" s="57">
        <f t="shared" si="158"/>
        <v>189</v>
      </c>
      <c r="BW223" s="303"/>
      <c r="BX223" s="36" t="str">
        <f t="shared" si="159"/>
        <v/>
      </c>
      <c r="BY223" s="26"/>
      <c r="BZ223" s="26"/>
      <c r="CA223" s="26"/>
      <c r="CB223" s="26"/>
      <c r="CC223" s="26"/>
      <c r="CD223" s="57">
        <f t="shared" si="160"/>
        <v>189</v>
      </c>
      <c r="CE223" s="303"/>
      <c r="CF223" s="36" t="str">
        <f t="shared" si="161"/>
        <v/>
      </c>
      <c r="CL223" s="57">
        <f t="shared" si="162"/>
        <v>189</v>
      </c>
      <c r="CM223" s="303"/>
      <c r="CN223" s="36" t="str">
        <f t="shared" si="163"/>
        <v/>
      </c>
      <c r="CT223" s="57">
        <f t="shared" si="164"/>
        <v>189</v>
      </c>
      <c r="CU223" s="303"/>
      <c r="CV223" s="36" t="str">
        <f t="shared" si="165"/>
        <v/>
      </c>
      <c r="DB223" s="57">
        <f t="shared" si="166"/>
        <v>189</v>
      </c>
      <c r="DC223" s="303"/>
      <c r="DD223" s="36" t="str">
        <f t="shared" si="167"/>
        <v/>
      </c>
      <c r="DJ223" s="57">
        <f t="shared" si="168"/>
        <v>189</v>
      </c>
      <c r="DK223" s="303"/>
      <c r="DL223" s="36" t="str">
        <f t="shared" si="169"/>
        <v/>
      </c>
      <c r="DR223" s="57">
        <f t="shared" si="170"/>
        <v>189</v>
      </c>
      <c r="DS223" s="303"/>
      <c r="DT223" s="36" t="str">
        <f t="shared" si="171"/>
        <v/>
      </c>
      <c r="DZ223" s="57">
        <f t="shared" si="172"/>
        <v>189</v>
      </c>
      <c r="EA223" s="303"/>
      <c r="EB223" s="36" t="str">
        <f t="shared" si="173"/>
        <v/>
      </c>
      <c r="EC223" s="26"/>
      <c r="ED223" s="26"/>
      <c r="EE223" s="26"/>
      <c r="EF223" s="26"/>
      <c r="EG223" s="26"/>
      <c r="EH223" s="57">
        <f t="shared" si="174"/>
        <v>189</v>
      </c>
      <c r="EI223" s="303"/>
      <c r="EJ223" s="36" t="str">
        <f t="shared" si="175"/>
        <v/>
      </c>
      <c r="EK223" s="26"/>
      <c r="EL223" s="26"/>
      <c r="EM223" s="26"/>
      <c r="EN223" s="26"/>
      <c r="EO223" s="26"/>
      <c r="EP223" s="57">
        <f t="shared" si="176"/>
        <v>189</v>
      </c>
      <c r="EQ223" s="303"/>
      <c r="ER223" s="36" t="str">
        <f t="shared" si="177"/>
        <v/>
      </c>
      <c r="ES223" s="26"/>
      <c r="ET223" s="26"/>
      <c r="EU223" s="26"/>
      <c r="EV223" s="26"/>
      <c r="EW223" s="26"/>
      <c r="EX223" s="57">
        <f t="shared" si="178"/>
        <v>189</v>
      </c>
      <c r="EY223" s="303"/>
      <c r="EZ223" s="36" t="str">
        <f t="shared" si="179"/>
        <v/>
      </c>
      <c r="FA223" s="26"/>
      <c r="FB223" s="26"/>
      <c r="FC223" s="26"/>
      <c r="FD223" s="26"/>
      <c r="FE223" s="26"/>
    </row>
    <row r="224" spans="1:161" ht="14.5">
      <c r="A224" s="26"/>
      <c r="B224" s="57">
        <f t="shared" si="141"/>
        <v>190</v>
      </c>
      <c r="C224" s="462"/>
      <c r="D224" s="36" t="str">
        <f t="shared" si="140"/>
        <v/>
      </c>
      <c r="E224" s="26"/>
      <c r="F224" s="26"/>
      <c r="G224" s="26"/>
      <c r="H224" s="26"/>
      <c r="I224" s="26"/>
      <c r="J224" s="57">
        <f t="shared" si="142"/>
        <v>190</v>
      </c>
      <c r="K224" s="462"/>
      <c r="L224" s="36" t="str">
        <f t="shared" si="143"/>
        <v/>
      </c>
      <c r="M224" s="26"/>
      <c r="N224" s="26"/>
      <c r="O224" s="26"/>
      <c r="P224" s="26"/>
      <c r="Q224" s="26"/>
      <c r="R224" s="57">
        <f t="shared" si="144"/>
        <v>190</v>
      </c>
      <c r="S224" s="462"/>
      <c r="T224" s="36" t="str">
        <f t="shared" si="145"/>
        <v/>
      </c>
      <c r="U224" s="26"/>
      <c r="V224" s="26"/>
      <c r="W224" s="26"/>
      <c r="X224" s="26"/>
      <c r="Y224" s="26"/>
      <c r="Z224" s="57">
        <f t="shared" si="146"/>
        <v>190</v>
      </c>
      <c r="AA224" s="462"/>
      <c r="AB224" s="36" t="str">
        <f t="shared" si="147"/>
        <v/>
      </c>
      <c r="AC224" s="26"/>
      <c r="AD224" s="26"/>
      <c r="AE224" s="26"/>
      <c r="AF224" s="26"/>
      <c r="AG224" s="26"/>
      <c r="AH224" s="57">
        <f t="shared" si="148"/>
        <v>190</v>
      </c>
      <c r="AI224" s="462"/>
      <c r="AJ224" s="36" t="str">
        <f t="shared" si="149"/>
        <v/>
      </c>
      <c r="AK224" s="26"/>
      <c r="AL224" s="26"/>
      <c r="AM224" s="26"/>
      <c r="AN224" s="26"/>
      <c r="AO224" s="26"/>
      <c r="AP224" s="57">
        <f t="shared" si="150"/>
        <v>190</v>
      </c>
      <c r="AQ224" s="462"/>
      <c r="AR224" s="36" t="str">
        <f t="shared" si="151"/>
        <v/>
      </c>
      <c r="AS224" s="26"/>
      <c r="AT224" s="26"/>
      <c r="AU224" s="26"/>
      <c r="AV224" s="26"/>
      <c r="AW224" s="26"/>
      <c r="AX224" s="57">
        <f t="shared" si="152"/>
        <v>190</v>
      </c>
      <c r="AY224" s="462"/>
      <c r="AZ224" s="36" t="str">
        <f t="shared" si="153"/>
        <v/>
      </c>
      <c r="BA224" s="26"/>
      <c r="BB224" s="26"/>
      <c r="BC224" s="26"/>
      <c r="BD224" s="26"/>
      <c r="BE224" s="26"/>
      <c r="BF224" s="57">
        <f t="shared" si="154"/>
        <v>190</v>
      </c>
      <c r="BG224" s="462"/>
      <c r="BH224" s="36" t="str">
        <f t="shared" si="155"/>
        <v/>
      </c>
      <c r="BI224" s="26"/>
      <c r="BJ224" s="26"/>
      <c r="BK224" s="26"/>
      <c r="BL224" s="26"/>
      <c r="BM224" s="26"/>
      <c r="BN224" s="57">
        <f t="shared" si="156"/>
        <v>190</v>
      </c>
      <c r="BO224" s="303"/>
      <c r="BP224" s="36" t="str">
        <f t="shared" si="157"/>
        <v/>
      </c>
      <c r="BQ224" s="26"/>
      <c r="BR224" s="26"/>
      <c r="BS224" s="26"/>
      <c r="BT224" s="26"/>
      <c r="BU224" s="26"/>
      <c r="BV224" s="57">
        <f t="shared" si="158"/>
        <v>190</v>
      </c>
      <c r="BW224" s="303"/>
      <c r="BX224" s="36" t="str">
        <f t="shared" si="159"/>
        <v/>
      </c>
      <c r="BY224" s="26"/>
      <c r="BZ224" s="26"/>
      <c r="CA224" s="26"/>
      <c r="CB224" s="26"/>
      <c r="CC224" s="26"/>
      <c r="CD224" s="57">
        <f t="shared" si="160"/>
        <v>190</v>
      </c>
      <c r="CE224" s="303"/>
      <c r="CF224" s="36" t="str">
        <f t="shared" si="161"/>
        <v/>
      </c>
      <c r="CL224" s="57">
        <f t="shared" si="162"/>
        <v>190</v>
      </c>
      <c r="CM224" s="303"/>
      <c r="CN224" s="36" t="str">
        <f t="shared" si="163"/>
        <v/>
      </c>
      <c r="CT224" s="57">
        <f t="shared" si="164"/>
        <v>190</v>
      </c>
      <c r="CU224" s="303"/>
      <c r="CV224" s="36" t="str">
        <f t="shared" si="165"/>
        <v/>
      </c>
      <c r="DB224" s="57">
        <f t="shared" si="166"/>
        <v>190</v>
      </c>
      <c r="DC224" s="303"/>
      <c r="DD224" s="36" t="str">
        <f t="shared" si="167"/>
        <v/>
      </c>
      <c r="DJ224" s="57">
        <f t="shared" si="168"/>
        <v>190</v>
      </c>
      <c r="DK224" s="303"/>
      <c r="DL224" s="36" t="str">
        <f t="shared" si="169"/>
        <v/>
      </c>
      <c r="DR224" s="57">
        <f t="shared" si="170"/>
        <v>190</v>
      </c>
      <c r="DS224" s="303"/>
      <c r="DT224" s="36" t="str">
        <f t="shared" si="171"/>
        <v/>
      </c>
      <c r="DZ224" s="57">
        <f t="shared" si="172"/>
        <v>190</v>
      </c>
      <c r="EA224" s="303"/>
      <c r="EB224" s="36" t="str">
        <f t="shared" si="173"/>
        <v/>
      </c>
      <c r="EC224" s="26"/>
      <c r="ED224" s="26"/>
      <c r="EE224" s="26"/>
      <c r="EF224" s="26"/>
      <c r="EG224" s="26"/>
      <c r="EH224" s="57">
        <f t="shared" si="174"/>
        <v>190</v>
      </c>
      <c r="EI224" s="303"/>
      <c r="EJ224" s="36" t="str">
        <f t="shared" si="175"/>
        <v/>
      </c>
      <c r="EK224" s="26"/>
      <c r="EL224" s="26"/>
      <c r="EM224" s="26"/>
      <c r="EN224" s="26"/>
      <c r="EO224" s="26"/>
      <c r="EP224" s="57">
        <f t="shared" si="176"/>
        <v>190</v>
      </c>
      <c r="EQ224" s="303"/>
      <c r="ER224" s="36" t="str">
        <f t="shared" si="177"/>
        <v/>
      </c>
      <c r="ES224" s="26"/>
      <c r="ET224" s="26"/>
      <c r="EU224" s="26"/>
      <c r="EV224" s="26"/>
      <c r="EW224" s="26"/>
      <c r="EX224" s="57">
        <f t="shared" si="178"/>
        <v>190</v>
      </c>
      <c r="EY224" s="303"/>
      <c r="EZ224" s="36" t="str">
        <f t="shared" si="179"/>
        <v/>
      </c>
      <c r="FA224" s="26"/>
      <c r="FB224" s="26"/>
      <c r="FC224" s="26"/>
      <c r="FD224" s="26"/>
      <c r="FE224" s="26"/>
    </row>
    <row r="225" spans="1:161" ht="14.5">
      <c r="A225" s="26"/>
      <c r="B225" s="57">
        <f t="shared" si="141"/>
        <v>191</v>
      </c>
      <c r="C225" s="462"/>
      <c r="D225" s="36" t="str">
        <f t="shared" si="140"/>
        <v/>
      </c>
      <c r="E225" s="26"/>
      <c r="F225" s="26"/>
      <c r="G225" s="26"/>
      <c r="H225" s="26"/>
      <c r="I225" s="26"/>
      <c r="J225" s="57">
        <f t="shared" si="142"/>
        <v>191</v>
      </c>
      <c r="K225" s="462"/>
      <c r="L225" s="36" t="str">
        <f t="shared" si="143"/>
        <v/>
      </c>
      <c r="M225" s="26"/>
      <c r="N225" s="26"/>
      <c r="O225" s="26"/>
      <c r="P225" s="26"/>
      <c r="Q225" s="26"/>
      <c r="R225" s="57">
        <f t="shared" si="144"/>
        <v>191</v>
      </c>
      <c r="S225" s="462"/>
      <c r="T225" s="36" t="str">
        <f t="shared" si="145"/>
        <v/>
      </c>
      <c r="U225" s="26"/>
      <c r="V225" s="26"/>
      <c r="W225" s="26"/>
      <c r="X225" s="26"/>
      <c r="Y225" s="26"/>
      <c r="Z225" s="57">
        <f t="shared" si="146"/>
        <v>191</v>
      </c>
      <c r="AA225" s="462"/>
      <c r="AB225" s="36" t="str">
        <f t="shared" si="147"/>
        <v/>
      </c>
      <c r="AC225" s="26"/>
      <c r="AD225" s="26"/>
      <c r="AE225" s="26"/>
      <c r="AF225" s="26"/>
      <c r="AG225" s="26"/>
      <c r="AH225" s="57">
        <f t="shared" si="148"/>
        <v>191</v>
      </c>
      <c r="AI225" s="462"/>
      <c r="AJ225" s="36" t="str">
        <f t="shared" si="149"/>
        <v/>
      </c>
      <c r="AK225" s="26"/>
      <c r="AL225" s="26"/>
      <c r="AM225" s="26"/>
      <c r="AN225" s="26"/>
      <c r="AO225" s="26"/>
      <c r="AP225" s="57">
        <f t="shared" si="150"/>
        <v>191</v>
      </c>
      <c r="AQ225" s="462"/>
      <c r="AR225" s="36" t="str">
        <f t="shared" si="151"/>
        <v/>
      </c>
      <c r="AS225" s="26"/>
      <c r="AT225" s="26"/>
      <c r="AU225" s="26"/>
      <c r="AV225" s="26"/>
      <c r="AW225" s="26"/>
      <c r="AX225" s="57">
        <f t="shared" si="152"/>
        <v>191</v>
      </c>
      <c r="AY225" s="462"/>
      <c r="AZ225" s="36" t="str">
        <f t="shared" si="153"/>
        <v/>
      </c>
      <c r="BA225" s="26"/>
      <c r="BB225" s="26"/>
      <c r="BC225" s="26"/>
      <c r="BD225" s="26"/>
      <c r="BE225" s="26"/>
      <c r="BF225" s="57">
        <f t="shared" si="154"/>
        <v>191</v>
      </c>
      <c r="BG225" s="462"/>
      <c r="BH225" s="36" t="str">
        <f t="shared" si="155"/>
        <v/>
      </c>
      <c r="BI225" s="26"/>
      <c r="BJ225" s="26"/>
      <c r="BK225" s="26"/>
      <c r="BL225" s="26"/>
      <c r="BM225" s="26"/>
      <c r="BN225" s="57">
        <f t="shared" si="156"/>
        <v>191</v>
      </c>
      <c r="BO225" s="303"/>
      <c r="BP225" s="36" t="str">
        <f t="shared" si="157"/>
        <v/>
      </c>
      <c r="BQ225" s="26"/>
      <c r="BR225" s="26"/>
      <c r="BS225" s="26"/>
      <c r="BT225" s="26"/>
      <c r="BU225" s="26"/>
      <c r="BV225" s="57">
        <f t="shared" si="158"/>
        <v>191</v>
      </c>
      <c r="BW225" s="303"/>
      <c r="BX225" s="36" t="str">
        <f t="shared" si="159"/>
        <v/>
      </c>
      <c r="BY225" s="26"/>
      <c r="BZ225" s="26"/>
      <c r="CA225" s="26"/>
      <c r="CB225" s="26"/>
      <c r="CC225" s="26"/>
      <c r="CD225" s="57">
        <f t="shared" si="160"/>
        <v>191</v>
      </c>
      <c r="CE225" s="303"/>
      <c r="CF225" s="36" t="str">
        <f t="shared" si="161"/>
        <v/>
      </c>
      <c r="CL225" s="57">
        <f t="shared" si="162"/>
        <v>191</v>
      </c>
      <c r="CM225" s="303"/>
      <c r="CN225" s="36" t="str">
        <f t="shared" si="163"/>
        <v/>
      </c>
      <c r="CT225" s="57">
        <f t="shared" si="164"/>
        <v>191</v>
      </c>
      <c r="CU225" s="303"/>
      <c r="CV225" s="36" t="str">
        <f t="shared" si="165"/>
        <v/>
      </c>
      <c r="DB225" s="57">
        <f t="shared" si="166"/>
        <v>191</v>
      </c>
      <c r="DC225" s="303"/>
      <c r="DD225" s="36" t="str">
        <f t="shared" si="167"/>
        <v/>
      </c>
      <c r="DJ225" s="57">
        <f t="shared" si="168"/>
        <v>191</v>
      </c>
      <c r="DK225" s="303"/>
      <c r="DL225" s="36" t="str">
        <f t="shared" si="169"/>
        <v/>
      </c>
      <c r="DR225" s="57">
        <f t="shared" si="170"/>
        <v>191</v>
      </c>
      <c r="DS225" s="303"/>
      <c r="DT225" s="36" t="str">
        <f t="shared" si="171"/>
        <v/>
      </c>
      <c r="DZ225" s="57">
        <f t="shared" si="172"/>
        <v>191</v>
      </c>
      <c r="EA225" s="303"/>
      <c r="EB225" s="36" t="str">
        <f t="shared" si="173"/>
        <v/>
      </c>
      <c r="EC225" s="26"/>
      <c r="ED225" s="26"/>
      <c r="EE225" s="26"/>
      <c r="EF225" s="26"/>
      <c r="EG225" s="26"/>
      <c r="EH225" s="57">
        <f t="shared" si="174"/>
        <v>191</v>
      </c>
      <c r="EI225" s="303"/>
      <c r="EJ225" s="36" t="str">
        <f t="shared" si="175"/>
        <v/>
      </c>
      <c r="EK225" s="26"/>
      <c r="EL225" s="26"/>
      <c r="EM225" s="26"/>
      <c r="EN225" s="26"/>
      <c r="EO225" s="26"/>
      <c r="EP225" s="57">
        <f t="shared" si="176"/>
        <v>191</v>
      </c>
      <c r="EQ225" s="303"/>
      <c r="ER225" s="36" t="str">
        <f t="shared" si="177"/>
        <v/>
      </c>
      <c r="ES225" s="26"/>
      <c r="ET225" s="26"/>
      <c r="EU225" s="26"/>
      <c r="EV225" s="26"/>
      <c r="EW225" s="26"/>
      <c r="EX225" s="57">
        <f t="shared" si="178"/>
        <v>191</v>
      </c>
      <c r="EY225" s="303"/>
      <c r="EZ225" s="36" t="str">
        <f t="shared" si="179"/>
        <v/>
      </c>
      <c r="FA225" s="26"/>
      <c r="FB225" s="26"/>
      <c r="FC225" s="26"/>
      <c r="FD225" s="26"/>
      <c r="FE225" s="26"/>
    </row>
    <row r="226" spans="1:161" ht="14.5">
      <c r="A226" s="26"/>
      <c r="B226" s="57">
        <f t="shared" si="141"/>
        <v>192</v>
      </c>
      <c r="C226" s="462"/>
      <c r="D226" s="36" t="str">
        <f t="shared" si="140"/>
        <v/>
      </c>
      <c r="E226" s="26"/>
      <c r="F226" s="26"/>
      <c r="G226" s="26"/>
      <c r="H226" s="26"/>
      <c r="I226" s="26"/>
      <c r="J226" s="57">
        <f t="shared" si="142"/>
        <v>192</v>
      </c>
      <c r="K226" s="462"/>
      <c r="L226" s="36" t="str">
        <f t="shared" si="143"/>
        <v/>
      </c>
      <c r="M226" s="26"/>
      <c r="N226" s="26"/>
      <c r="O226" s="26"/>
      <c r="P226" s="26"/>
      <c r="Q226" s="26"/>
      <c r="R226" s="57">
        <f t="shared" si="144"/>
        <v>192</v>
      </c>
      <c r="S226" s="462"/>
      <c r="T226" s="36" t="str">
        <f t="shared" si="145"/>
        <v/>
      </c>
      <c r="U226" s="26"/>
      <c r="V226" s="26"/>
      <c r="W226" s="26"/>
      <c r="X226" s="26"/>
      <c r="Y226" s="26"/>
      <c r="Z226" s="57">
        <f t="shared" si="146"/>
        <v>192</v>
      </c>
      <c r="AA226" s="462"/>
      <c r="AB226" s="36" t="str">
        <f t="shared" si="147"/>
        <v/>
      </c>
      <c r="AC226" s="26"/>
      <c r="AD226" s="26"/>
      <c r="AE226" s="26"/>
      <c r="AF226" s="26"/>
      <c r="AG226" s="26"/>
      <c r="AH226" s="57">
        <f t="shared" si="148"/>
        <v>192</v>
      </c>
      <c r="AI226" s="462"/>
      <c r="AJ226" s="36" t="str">
        <f t="shared" si="149"/>
        <v/>
      </c>
      <c r="AK226" s="26"/>
      <c r="AL226" s="26"/>
      <c r="AM226" s="26"/>
      <c r="AN226" s="26"/>
      <c r="AO226" s="26"/>
      <c r="AP226" s="57">
        <f t="shared" si="150"/>
        <v>192</v>
      </c>
      <c r="AQ226" s="462"/>
      <c r="AR226" s="36" t="str">
        <f t="shared" si="151"/>
        <v/>
      </c>
      <c r="AS226" s="26"/>
      <c r="AT226" s="26"/>
      <c r="AU226" s="26"/>
      <c r="AV226" s="26"/>
      <c r="AW226" s="26"/>
      <c r="AX226" s="57">
        <f t="shared" si="152"/>
        <v>192</v>
      </c>
      <c r="AY226" s="462"/>
      <c r="AZ226" s="36" t="str">
        <f t="shared" si="153"/>
        <v/>
      </c>
      <c r="BA226" s="26"/>
      <c r="BB226" s="26"/>
      <c r="BC226" s="26"/>
      <c r="BD226" s="26"/>
      <c r="BE226" s="26"/>
      <c r="BF226" s="57">
        <f t="shared" si="154"/>
        <v>192</v>
      </c>
      <c r="BG226" s="462"/>
      <c r="BH226" s="36" t="str">
        <f t="shared" si="155"/>
        <v/>
      </c>
      <c r="BI226" s="26"/>
      <c r="BJ226" s="26"/>
      <c r="BK226" s="26"/>
      <c r="BL226" s="26"/>
      <c r="BM226" s="26"/>
      <c r="BN226" s="57">
        <f t="shared" si="156"/>
        <v>192</v>
      </c>
      <c r="BO226" s="303"/>
      <c r="BP226" s="36" t="str">
        <f t="shared" si="157"/>
        <v/>
      </c>
      <c r="BQ226" s="26"/>
      <c r="BR226" s="26"/>
      <c r="BS226" s="26"/>
      <c r="BT226" s="26"/>
      <c r="BU226" s="26"/>
      <c r="BV226" s="57">
        <f t="shared" si="158"/>
        <v>192</v>
      </c>
      <c r="BW226" s="303"/>
      <c r="BX226" s="36" t="str">
        <f t="shared" si="159"/>
        <v/>
      </c>
      <c r="BY226" s="26"/>
      <c r="BZ226" s="26"/>
      <c r="CA226" s="26"/>
      <c r="CB226" s="26"/>
      <c r="CC226" s="26"/>
      <c r="CD226" s="57">
        <f t="shared" si="160"/>
        <v>192</v>
      </c>
      <c r="CE226" s="303"/>
      <c r="CF226" s="36" t="str">
        <f t="shared" si="161"/>
        <v/>
      </c>
      <c r="CL226" s="57">
        <f t="shared" si="162"/>
        <v>192</v>
      </c>
      <c r="CM226" s="303"/>
      <c r="CN226" s="36" t="str">
        <f t="shared" si="163"/>
        <v/>
      </c>
      <c r="CT226" s="57">
        <f t="shared" si="164"/>
        <v>192</v>
      </c>
      <c r="CU226" s="303"/>
      <c r="CV226" s="36" t="str">
        <f t="shared" si="165"/>
        <v/>
      </c>
      <c r="DB226" s="57">
        <f t="shared" si="166"/>
        <v>192</v>
      </c>
      <c r="DC226" s="303"/>
      <c r="DD226" s="36" t="str">
        <f t="shared" si="167"/>
        <v/>
      </c>
      <c r="DJ226" s="57">
        <f t="shared" si="168"/>
        <v>192</v>
      </c>
      <c r="DK226" s="303"/>
      <c r="DL226" s="36" t="str">
        <f t="shared" si="169"/>
        <v/>
      </c>
      <c r="DR226" s="57">
        <f t="shared" si="170"/>
        <v>192</v>
      </c>
      <c r="DS226" s="303"/>
      <c r="DT226" s="36" t="str">
        <f t="shared" si="171"/>
        <v/>
      </c>
      <c r="DZ226" s="57">
        <f t="shared" si="172"/>
        <v>192</v>
      </c>
      <c r="EA226" s="303"/>
      <c r="EB226" s="36" t="str">
        <f t="shared" si="173"/>
        <v/>
      </c>
      <c r="EC226" s="26"/>
      <c r="ED226" s="26"/>
      <c r="EE226" s="26"/>
      <c r="EF226" s="26"/>
      <c r="EG226" s="26"/>
      <c r="EH226" s="57">
        <f t="shared" si="174"/>
        <v>192</v>
      </c>
      <c r="EI226" s="303"/>
      <c r="EJ226" s="36" t="str">
        <f t="shared" si="175"/>
        <v/>
      </c>
      <c r="EK226" s="26"/>
      <c r="EL226" s="26"/>
      <c r="EM226" s="26"/>
      <c r="EN226" s="26"/>
      <c r="EO226" s="26"/>
      <c r="EP226" s="57">
        <f t="shared" si="176"/>
        <v>192</v>
      </c>
      <c r="EQ226" s="303"/>
      <c r="ER226" s="36" t="str">
        <f t="shared" si="177"/>
        <v/>
      </c>
      <c r="ES226" s="26"/>
      <c r="ET226" s="26"/>
      <c r="EU226" s="26"/>
      <c r="EV226" s="26"/>
      <c r="EW226" s="26"/>
      <c r="EX226" s="57">
        <f t="shared" si="178"/>
        <v>192</v>
      </c>
      <c r="EY226" s="303"/>
      <c r="EZ226" s="36" t="str">
        <f t="shared" si="179"/>
        <v/>
      </c>
      <c r="FA226" s="26"/>
      <c r="FB226" s="26"/>
      <c r="FC226" s="26"/>
      <c r="FD226" s="26"/>
      <c r="FE226" s="26"/>
    </row>
    <row r="227" spans="1:161" ht="14.5">
      <c r="A227" s="26"/>
      <c r="B227" s="57">
        <f t="shared" si="141"/>
        <v>193</v>
      </c>
      <c r="C227" s="462"/>
      <c r="D227" s="36" t="str">
        <f t="shared" ref="D227:D290" si="180">IF(C227=0,"",IF(C227="","",IF(C227&gt;$G$12,"High",IF(C227&lt;$G$13,"Low",""))))</f>
        <v/>
      </c>
      <c r="E227" s="26"/>
      <c r="F227" s="26"/>
      <c r="G227" s="26"/>
      <c r="H227" s="26"/>
      <c r="I227" s="26"/>
      <c r="J227" s="57">
        <f t="shared" si="142"/>
        <v>193</v>
      </c>
      <c r="K227" s="462"/>
      <c r="L227" s="36" t="str">
        <f t="shared" si="143"/>
        <v/>
      </c>
      <c r="M227" s="26"/>
      <c r="N227" s="26"/>
      <c r="O227" s="26"/>
      <c r="P227" s="26"/>
      <c r="Q227" s="26"/>
      <c r="R227" s="57">
        <f t="shared" si="144"/>
        <v>193</v>
      </c>
      <c r="S227" s="462"/>
      <c r="T227" s="36" t="str">
        <f t="shared" si="145"/>
        <v/>
      </c>
      <c r="U227" s="26"/>
      <c r="V227" s="26"/>
      <c r="W227" s="26"/>
      <c r="X227" s="26"/>
      <c r="Y227" s="26"/>
      <c r="Z227" s="57">
        <f t="shared" si="146"/>
        <v>193</v>
      </c>
      <c r="AA227" s="462"/>
      <c r="AB227" s="36" t="str">
        <f t="shared" si="147"/>
        <v/>
      </c>
      <c r="AC227" s="26"/>
      <c r="AD227" s="26"/>
      <c r="AE227" s="26"/>
      <c r="AF227" s="26"/>
      <c r="AG227" s="26"/>
      <c r="AH227" s="57">
        <f t="shared" si="148"/>
        <v>193</v>
      </c>
      <c r="AI227" s="462"/>
      <c r="AJ227" s="36" t="str">
        <f t="shared" si="149"/>
        <v/>
      </c>
      <c r="AK227" s="26"/>
      <c r="AL227" s="26"/>
      <c r="AM227" s="26"/>
      <c r="AN227" s="26"/>
      <c r="AO227" s="26"/>
      <c r="AP227" s="57">
        <f t="shared" si="150"/>
        <v>193</v>
      </c>
      <c r="AQ227" s="462"/>
      <c r="AR227" s="36" t="str">
        <f t="shared" si="151"/>
        <v/>
      </c>
      <c r="AS227" s="26"/>
      <c r="AT227" s="26"/>
      <c r="AU227" s="26"/>
      <c r="AV227" s="26"/>
      <c r="AW227" s="26"/>
      <c r="AX227" s="57">
        <f t="shared" si="152"/>
        <v>193</v>
      </c>
      <c r="AY227" s="462"/>
      <c r="AZ227" s="36" t="str">
        <f t="shared" si="153"/>
        <v/>
      </c>
      <c r="BA227" s="26"/>
      <c r="BB227" s="26"/>
      <c r="BC227" s="26"/>
      <c r="BD227" s="26"/>
      <c r="BE227" s="26"/>
      <c r="BF227" s="57">
        <f t="shared" si="154"/>
        <v>193</v>
      </c>
      <c r="BG227" s="462"/>
      <c r="BH227" s="36" t="str">
        <f t="shared" si="155"/>
        <v/>
      </c>
      <c r="BI227" s="26"/>
      <c r="BJ227" s="26"/>
      <c r="BK227" s="26"/>
      <c r="BL227" s="26"/>
      <c r="BM227" s="26"/>
      <c r="BN227" s="57">
        <f t="shared" si="156"/>
        <v>193</v>
      </c>
      <c r="BO227" s="303"/>
      <c r="BP227" s="36" t="str">
        <f t="shared" si="157"/>
        <v/>
      </c>
      <c r="BQ227" s="26"/>
      <c r="BR227" s="26"/>
      <c r="BS227" s="26"/>
      <c r="BT227" s="26"/>
      <c r="BU227" s="26"/>
      <c r="BV227" s="57">
        <f t="shared" si="158"/>
        <v>193</v>
      </c>
      <c r="BW227" s="303"/>
      <c r="BX227" s="36" t="str">
        <f t="shared" si="159"/>
        <v/>
      </c>
      <c r="BY227" s="26"/>
      <c r="BZ227" s="26"/>
      <c r="CA227" s="26"/>
      <c r="CB227" s="26"/>
      <c r="CC227" s="26"/>
      <c r="CD227" s="57">
        <f t="shared" si="160"/>
        <v>193</v>
      </c>
      <c r="CE227" s="303"/>
      <c r="CF227" s="36" t="str">
        <f t="shared" si="161"/>
        <v/>
      </c>
      <c r="CL227" s="57">
        <f t="shared" si="162"/>
        <v>193</v>
      </c>
      <c r="CM227" s="303"/>
      <c r="CN227" s="36" t="str">
        <f t="shared" si="163"/>
        <v/>
      </c>
      <c r="CT227" s="57">
        <f t="shared" si="164"/>
        <v>193</v>
      </c>
      <c r="CU227" s="303"/>
      <c r="CV227" s="36" t="str">
        <f t="shared" si="165"/>
        <v/>
      </c>
      <c r="DB227" s="57">
        <f t="shared" si="166"/>
        <v>193</v>
      </c>
      <c r="DC227" s="303"/>
      <c r="DD227" s="36" t="str">
        <f t="shared" si="167"/>
        <v/>
      </c>
      <c r="DJ227" s="57">
        <f t="shared" si="168"/>
        <v>193</v>
      </c>
      <c r="DK227" s="303"/>
      <c r="DL227" s="36" t="str">
        <f t="shared" si="169"/>
        <v/>
      </c>
      <c r="DR227" s="57">
        <f t="shared" si="170"/>
        <v>193</v>
      </c>
      <c r="DS227" s="303"/>
      <c r="DT227" s="36" t="str">
        <f t="shared" si="171"/>
        <v/>
      </c>
      <c r="DZ227" s="57">
        <f t="shared" si="172"/>
        <v>193</v>
      </c>
      <c r="EA227" s="303"/>
      <c r="EB227" s="36" t="str">
        <f t="shared" si="173"/>
        <v/>
      </c>
      <c r="EC227" s="26"/>
      <c r="ED227" s="26"/>
      <c r="EE227" s="26"/>
      <c r="EF227" s="26"/>
      <c r="EG227" s="26"/>
      <c r="EH227" s="57">
        <f t="shared" si="174"/>
        <v>193</v>
      </c>
      <c r="EI227" s="303"/>
      <c r="EJ227" s="36" t="str">
        <f t="shared" si="175"/>
        <v/>
      </c>
      <c r="EK227" s="26"/>
      <c r="EL227" s="26"/>
      <c r="EM227" s="26"/>
      <c r="EN227" s="26"/>
      <c r="EO227" s="26"/>
      <c r="EP227" s="57">
        <f t="shared" si="176"/>
        <v>193</v>
      </c>
      <c r="EQ227" s="303"/>
      <c r="ER227" s="36" t="str">
        <f t="shared" si="177"/>
        <v/>
      </c>
      <c r="ES227" s="26"/>
      <c r="ET227" s="26"/>
      <c r="EU227" s="26"/>
      <c r="EV227" s="26"/>
      <c r="EW227" s="26"/>
      <c r="EX227" s="57">
        <f t="shared" si="178"/>
        <v>193</v>
      </c>
      <c r="EY227" s="303"/>
      <c r="EZ227" s="36" t="str">
        <f t="shared" si="179"/>
        <v/>
      </c>
      <c r="FA227" s="26"/>
      <c r="FB227" s="26"/>
      <c r="FC227" s="26"/>
      <c r="FD227" s="26"/>
      <c r="FE227" s="26"/>
    </row>
    <row r="228" spans="1:161" ht="14.5">
      <c r="A228" s="26"/>
      <c r="B228" s="57">
        <f t="shared" ref="B228:B292" si="181">1+B227</f>
        <v>194</v>
      </c>
      <c r="C228" s="462"/>
      <c r="D228" s="36" t="str">
        <f t="shared" si="180"/>
        <v/>
      </c>
      <c r="E228" s="26"/>
      <c r="F228" s="26"/>
      <c r="G228" s="26"/>
      <c r="H228" s="26"/>
      <c r="I228" s="26"/>
      <c r="J228" s="57">
        <f t="shared" ref="J228:J292" si="182">1+J227</f>
        <v>194</v>
      </c>
      <c r="K228" s="462"/>
      <c r="L228" s="36" t="str">
        <f t="shared" ref="L228:L291" si="183">IF(K228=0,"",IF(K228="","",IF(K228&gt;$O$12,"High",IF(K228&lt;$O$13,"Low",""))))</f>
        <v/>
      </c>
      <c r="M228" s="26"/>
      <c r="N228" s="26"/>
      <c r="O228" s="26"/>
      <c r="P228" s="26"/>
      <c r="Q228" s="26"/>
      <c r="R228" s="57">
        <f t="shared" ref="R228:R292" si="184">1+R227</f>
        <v>194</v>
      </c>
      <c r="S228" s="462"/>
      <c r="T228" s="36" t="str">
        <f t="shared" ref="T228:T291" si="185">IF(S228=0,"",IF(S228="","",IF(S228&gt;$W$12,"High",IF(S228&lt;$W$13,"Low",""))))</f>
        <v/>
      </c>
      <c r="U228" s="26"/>
      <c r="V228" s="26"/>
      <c r="W228" s="26"/>
      <c r="X228" s="26"/>
      <c r="Y228" s="26"/>
      <c r="Z228" s="57">
        <f t="shared" ref="Z228:Z292" si="186">1+Z227</f>
        <v>194</v>
      </c>
      <c r="AA228" s="462"/>
      <c r="AB228" s="36" t="str">
        <f t="shared" ref="AB228:AB291" si="187">IF(AA228=0,"",IF(AA228="","",IF(AA228&gt;$AE$12,"High",IF(AA228&lt;$AE$13,"Low",""))))</f>
        <v/>
      </c>
      <c r="AC228" s="26"/>
      <c r="AD228" s="26"/>
      <c r="AE228" s="26"/>
      <c r="AF228" s="26"/>
      <c r="AG228" s="26"/>
      <c r="AH228" s="57">
        <f t="shared" ref="AH228:AH292" si="188">1+AH227</f>
        <v>194</v>
      </c>
      <c r="AI228" s="462"/>
      <c r="AJ228" s="36" t="str">
        <f t="shared" ref="AJ228:AJ291" si="189">IF(AI228=0,"",IF(AI228="","",IF(AI228&gt;$AM$12,"High",IF(AI228&lt;$SM$13,"Low",""))))</f>
        <v/>
      </c>
      <c r="AK228" s="26"/>
      <c r="AL228" s="26"/>
      <c r="AM228" s="26"/>
      <c r="AN228" s="26"/>
      <c r="AO228" s="26"/>
      <c r="AP228" s="57">
        <f t="shared" ref="AP228:AP292" si="190">1+AP227</f>
        <v>194</v>
      </c>
      <c r="AQ228" s="462"/>
      <c r="AR228" s="36" t="str">
        <f t="shared" ref="AR228:AR291" si="191">IF(AQ228=0,"",IF(AQ228="","",IF(AQ228&gt;$AU$12,"High",IF(AQ228&lt;$AU$13,"Low",""))))</f>
        <v/>
      </c>
      <c r="AS228" s="26"/>
      <c r="AT228" s="26"/>
      <c r="AU228" s="26"/>
      <c r="AV228" s="26"/>
      <c r="AW228" s="26"/>
      <c r="AX228" s="57">
        <f t="shared" ref="AX228:AX292" si="192">1+AX227</f>
        <v>194</v>
      </c>
      <c r="AY228" s="462"/>
      <c r="AZ228" s="36" t="str">
        <f t="shared" ref="AZ228:AZ291" si="193">IF(AY228=0,"",IF(AY228="","",IF(AY228&gt;$BC$12,"High",IF(AY228&lt;$BC$13,"Low",""))))</f>
        <v/>
      </c>
      <c r="BA228" s="26"/>
      <c r="BB228" s="26"/>
      <c r="BC228" s="26"/>
      <c r="BD228" s="26"/>
      <c r="BE228" s="26"/>
      <c r="BF228" s="57">
        <f t="shared" ref="BF228:BF292" si="194">1+BF227</f>
        <v>194</v>
      </c>
      <c r="BG228" s="462"/>
      <c r="BH228" s="36" t="str">
        <f t="shared" ref="BH228:BH291" si="195">IF(BG228=0,"",IF(BG228="","",IF(BG228&gt;$BK$12,"High",IF(BG228&lt;$BK$13,"Low",""))))</f>
        <v/>
      </c>
      <c r="BI228" s="26"/>
      <c r="BJ228" s="26"/>
      <c r="BK228" s="26"/>
      <c r="BL228" s="26"/>
      <c r="BM228" s="26"/>
      <c r="BN228" s="57">
        <f t="shared" ref="BN228:BN292" si="196">1+BN227</f>
        <v>194</v>
      </c>
      <c r="BO228" s="303"/>
      <c r="BP228" s="36" t="str">
        <f t="shared" ref="BP228:BP291" si="197">IF(BO228=0,"",IF(BO228="","",IF(BO228&gt;$BS$12,"High",IF(BO228&lt;$BS$13,"Low",""))))</f>
        <v/>
      </c>
      <c r="BQ228" s="26"/>
      <c r="BR228" s="26"/>
      <c r="BS228" s="26"/>
      <c r="BT228" s="26"/>
      <c r="BU228" s="26"/>
      <c r="BV228" s="57">
        <f t="shared" ref="BV228:BV292" si="198">1+BV227</f>
        <v>194</v>
      </c>
      <c r="BW228" s="303"/>
      <c r="BX228" s="36" t="str">
        <f t="shared" ref="BX228:BX291" si="199">IF(BW228=0,"",IF(BW228="","",IF(BW228&gt;$CA$12,"High",IF(BW228&lt;$CA$13,"Low",""))))</f>
        <v/>
      </c>
      <c r="BY228" s="26"/>
      <c r="BZ228" s="26"/>
      <c r="CA228" s="26"/>
      <c r="CB228" s="26"/>
      <c r="CC228" s="26"/>
      <c r="CD228" s="57">
        <f t="shared" ref="CD228:CD291" si="200">1+CD227</f>
        <v>194</v>
      </c>
      <c r="CE228" s="303"/>
      <c r="CF228" s="36" t="str">
        <f t="shared" ref="CF228:CF291" si="201">IF(CE228=0,"",IF(CE228="","",IF(CE228&gt;$CI$12,"High",IF(CE228&lt;$CI$13,"Low",""))))</f>
        <v/>
      </c>
      <c r="CL228" s="57">
        <f t="shared" ref="CL228:CL291" si="202">1+CL227</f>
        <v>194</v>
      </c>
      <c r="CM228" s="303"/>
      <c r="CN228" s="36" t="str">
        <f t="shared" ref="CN228:CN291" si="203">IF(CM228=0,"",IF(CM228="","",IF(CM228&gt;$CQ$12,"High",IF(CM228&lt;$CQ$13,"Low",""))))</f>
        <v/>
      </c>
      <c r="CT228" s="57">
        <f t="shared" ref="CT228:CT291" si="204">1+CT227</f>
        <v>194</v>
      </c>
      <c r="CU228" s="303"/>
      <c r="CV228" s="36" t="str">
        <f t="shared" ref="CV228:CV291" si="205">IF(CU228=0,"",IF(CU228="","",IF(CU228&gt;$CY$12,"High",IF(CU228&lt;$CY$13,"Low",""))))</f>
        <v/>
      </c>
      <c r="DB228" s="57">
        <f t="shared" ref="DB228:DB291" si="206">1+DB227</f>
        <v>194</v>
      </c>
      <c r="DC228" s="303"/>
      <c r="DD228" s="36" t="str">
        <f t="shared" ref="DD228:DD291" si="207">IF(DC228=0,"",IF(DC228="","",IF(DC228&gt;$DG$12,"High",IF(DC228&lt;$DG$13,"Low",""))))</f>
        <v/>
      </c>
      <c r="DJ228" s="57">
        <f t="shared" ref="DJ228:DJ291" si="208">1+DJ227</f>
        <v>194</v>
      </c>
      <c r="DK228" s="303"/>
      <c r="DL228" s="36" t="str">
        <f t="shared" ref="DL228:DL291" si="209">IF(DK228=0,"",IF(DK228="","",IF(DK228&gt;$DO$12,"High",IF(DK228&lt;$DO$13,"Low",""))))</f>
        <v/>
      </c>
      <c r="DR228" s="57">
        <f t="shared" ref="DR228:DR291" si="210">1+DR227</f>
        <v>194</v>
      </c>
      <c r="DS228" s="303"/>
      <c r="DT228" s="36" t="str">
        <f t="shared" ref="DT228:DT291" si="211">IF(DS228=0,"",IF(DS228="","",IF(DS228&gt;$DW$12,"High",IF(DS228&lt;$DW$13,"Low",""))))</f>
        <v/>
      </c>
      <c r="DZ228" s="57">
        <f t="shared" ref="DZ228:DZ291" si="212">1+DZ227</f>
        <v>194</v>
      </c>
      <c r="EA228" s="303"/>
      <c r="EB228" s="36" t="str">
        <f t="shared" ref="EB228:EB291" si="213">IF(EA228=0,"",IF(EA228="","",IF(EA228&gt;$EE$12,"High",IF(EA228&lt;$EE$13,"Low",""))))</f>
        <v/>
      </c>
      <c r="EC228" s="26"/>
      <c r="ED228" s="26"/>
      <c r="EE228" s="26"/>
      <c r="EF228" s="26"/>
      <c r="EG228" s="26"/>
      <c r="EH228" s="57">
        <f t="shared" ref="EH228:EH291" si="214">1+EH227</f>
        <v>194</v>
      </c>
      <c r="EI228" s="303"/>
      <c r="EJ228" s="36" t="str">
        <f t="shared" ref="EJ228:EJ291" si="215">IF(EI228=0,"",IF(EI228="","",IF(EI228&gt;$EM$12,"High",IF(EI228&lt;$EM$13,"Low",""))))</f>
        <v/>
      </c>
      <c r="EK228" s="26"/>
      <c r="EL228" s="26"/>
      <c r="EM228" s="26"/>
      <c r="EN228" s="26"/>
      <c r="EO228" s="26"/>
      <c r="EP228" s="57">
        <f t="shared" ref="EP228:EP291" si="216">1+EP227</f>
        <v>194</v>
      </c>
      <c r="EQ228" s="303"/>
      <c r="ER228" s="36" t="str">
        <f t="shared" ref="ER228:ER291" si="217">IF(EQ228=0,"",IF(EQ228="","",IF(EQ228&gt;$EU$12,"High",IF(EQ228&lt;$EU$13,"Low",""))))</f>
        <v/>
      </c>
      <c r="ES228" s="26"/>
      <c r="ET228" s="26"/>
      <c r="EU228" s="26"/>
      <c r="EV228" s="26"/>
      <c r="EW228" s="26"/>
      <c r="EX228" s="57">
        <f t="shared" ref="EX228:EX291" si="218">1+EX227</f>
        <v>194</v>
      </c>
      <c r="EY228" s="303"/>
      <c r="EZ228" s="36" t="str">
        <f t="shared" ref="EZ228:EZ291" si="219">IF(EY228=0,"",IF(EY228="","",IF(EY228&gt;$FC$12,"High",IF(EY228&lt;$FC$13,"Low",""))))</f>
        <v/>
      </c>
      <c r="FA228" s="26"/>
      <c r="FB228" s="26"/>
      <c r="FC228" s="26"/>
      <c r="FD228" s="26"/>
      <c r="FE228" s="26"/>
    </row>
    <row r="229" spans="1:161" ht="14.5">
      <c r="A229" s="26"/>
      <c r="B229" s="57">
        <f t="shared" si="181"/>
        <v>195</v>
      </c>
      <c r="C229" s="462"/>
      <c r="D229" s="36" t="str">
        <f t="shared" si="180"/>
        <v/>
      </c>
      <c r="E229" s="26"/>
      <c r="F229" s="26"/>
      <c r="G229" s="26"/>
      <c r="H229" s="26"/>
      <c r="I229" s="26"/>
      <c r="J229" s="57">
        <f t="shared" si="182"/>
        <v>195</v>
      </c>
      <c r="K229" s="462"/>
      <c r="L229" s="36" t="str">
        <f t="shared" si="183"/>
        <v/>
      </c>
      <c r="M229" s="26"/>
      <c r="N229" s="26"/>
      <c r="O229" s="26"/>
      <c r="P229" s="26"/>
      <c r="Q229" s="26"/>
      <c r="R229" s="57">
        <f t="shared" si="184"/>
        <v>195</v>
      </c>
      <c r="S229" s="462"/>
      <c r="T229" s="36" t="str">
        <f t="shared" si="185"/>
        <v/>
      </c>
      <c r="U229" s="26"/>
      <c r="V229" s="26"/>
      <c r="W229" s="26"/>
      <c r="X229" s="26"/>
      <c r="Y229" s="26"/>
      <c r="Z229" s="57">
        <f t="shared" si="186"/>
        <v>195</v>
      </c>
      <c r="AA229" s="462"/>
      <c r="AB229" s="36" t="str">
        <f t="shared" si="187"/>
        <v/>
      </c>
      <c r="AC229" s="26"/>
      <c r="AD229" s="26"/>
      <c r="AE229" s="26"/>
      <c r="AF229" s="26"/>
      <c r="AG229" s="26"/>
      <c r="AH229" s="57">
        <f t="shared" si="188"/>
        <v>195</v>
      </c>
      <c r="AI229" s="462"/>
      <c r="AJ229" s="36" t="str">
        <f t="shared" si="189"/>
        <v/>
      </c>
      <c r="AK229" s="26"/>
      <c r="AL229" s="26"/>
      <c r="AM229" s="26"/>
      <c r="AN229" s="26"/>
      <c r="AO229" s="26"/>
      <c r="AP229" s="57">
        <f t="shared" si="190"/>
        <v>195</v>
      </c>
      <c r="AQ229" s="462"/>
      <c r="AR229" s="36" t="str">
        <f t="shared" si="191"/>
        <v/>
      </c>
      <c r="AS229" s="26"/>
      <c r="AT229" s="26"/>
      <c r="AU229" s="26"/>
      <c r="AV229" s="26"/>
      <c r="AW229" s="26"/>
      <c r="AX229" s="57">
        <f t="shared" si="192"/>
        <v>195</v>
      </c>
      <c r="AY229" s="462"/>
      <c r="AZ229" s="36" t="str">
        <f t="shared" si="193"/>
        <v/>
      </c>
      <c r="BA229" s="26"/>
      <c r="BB229" s="26"/>
      <c r="BC229" s="26"/>
      <c r="BD229" s="26"/>
      <c r="BE229" s="26"/>
      <c r="BF229" s="57">
        <f t="shared" si="194"/>
        <v>195</v>
      </c>
      <c r="BG229" s="462"/>
      <c r="BH229" s="36" t="str">
        <f t="shared" si="195"/>
        <v/>
      </c>
      <c r="BI229" s="26"/>
      <c r="BJ229" s="26"/>
      <c r="BK229" s="26"/>
      <c r="BL229" s="26"/>
      <c r="BM229" s="26"/>
      <c r="BN229" s="57">
        <f t="shared" si="196"/>
        <v>195</v>
      </c>
      <c r="BO229" s="303"/>
      <c r="BP229" s="36" t="str">
        <f t="shared" si="197"/>
        <v/>
      </c>
      <c r="BQ229" s="26"/>
      <c r="BR229" s="26"/>
      <c r="BS229" s="26"/>
      <c r="BT229" s="26"/>
      <c r="BU229" s="26"/>
      <c r="BV229" s="57">
        <f t="shared" si="198"/>
        <v>195</v>
      </c>
      <c r="BW229" s="303"/>
      <c r="BX229" s="36" t="str">
        <f t="shared" si="199"/>
        <v/>
      </c>
      <c r="BY229" s="26"/>
      <c r="BZ229" s="26"/>
      <c r="CA229" s="26"/>
      <c r="CB229" s="26"/>
      <c r="CC229" s="26"/>
      <c r="CD229" s="57">
        <f t="shared" si="200"/>
        <v>195</v>
      </c>
      <c r="CE229" s="303"/>
      <c r="CF229" s="36" t="str">
        <f t="shared" si="201"/>
        <v/>
      </c>
      <c r="CL229" s="57">
        <f t="shared" si="202"/>
        <v>195</v>
      </c>
      <c r="CM229" s="303"/>
      <c r="CN229" s="36" t="str">
        <f t="shared" si="203"/>
        <v/>
      </c>
      <c r="CT229" s="57">
        <f t="shared" si="204"/>
        <v>195</v>
      </c>
      <c r="CU229" s="303"/>
      <c r="CV229" s="36" t="str">
        <f t="shared" si="205"/>
        <v/>
      </c>
      <c r="DB229" s="57">
        <f t="shared" si="206"/>
        <v>195</v>
      </c>
      <c r="DC229" s="303"/>
      <c r="DD229" s="36" t="str">
        <f t="shared" si="207"/>
        <v/>
      </c>
      <c r="DJ229" s="57">
        <f t="shared" si="208"/>
        <v>195</v>
      </c>
      <c r="DK229" s="303"/>
      <c r="DL229" s="36" t="str">
        <f t="shared" si="209"/>
        <v/>
      </c>
      <c r="DR229" s="57">
        <f t="shared" si="210"/>
        <v>195</v>
      </c>
      <c r="DS229" s="303"/>
      <c r="DT229" s="36" t="str">
        <f t="shared" si="211"/>
        <v/>
      </c>
      <c r="DZ229" s="57">
        <f t="shared" si="212"/>
        <v>195</v>
      </c>
      <c r="EA229" s="303"/>
      <c r="EB229" s="36" t="str">
        <f t="shared" si="213"/>
        <v/>
      </c>
      <c r="EC229" s="26"/>
      <c r="ED229" s="26"/>
      <c r="EE229" s="26"/>
      <c r="EF229" s="26"/>
      <c r="EG229" s="26"/>
      <c r="EH229" s="57">
        <f t="shared" si="214"/>
        <v>195</v>
      </c>
      <c r="EI229" s="303"/>
      <c r="EJ229" s="36" t="str">
        <f t="shared" si="215"/>
        <v/>
      </c>
      <c r="EK229" s="26"/>
      <c r="EL229" s="26"/>
      <c r="EM229" s="26"/>
      <c r="EN229" s="26"/>
      <c r="EO229" s="26"/>
      <c r="EP229" s="57">
        <f t="shared" si="216"/>
        <v>195</v>
      </c>
      <c r="EQ229" s="303"/>
      <c r="ER229" s="36" t="str">
        <f t="shared" si="217"/>
        <v/>
      </c>
      <c r="ES229" s="26"/>
      <c r="ET229" s="26"/>
      <c r="EU229" s="26"/>
      <c r="EV229" s="26"/>
      <c r="EW229" s="26"/>
      <c r="EX229" s="57">
        <f t="shared" si="218"/>
        <v>195</v>
      </c>
      <c r="EY229" s="303"/>
      <c r="EZ229" s="36" t="str">
        <f t="shared" si="219"/>
        <v/>
      </c>
      <c r="FA229" s="26"/>
      <c r="FB229" s="26"/>
      <c r="FC229" s="26"/>
      <c r="FD229" s="26"/>
      <c r="FE229" s="26"/>
    </row>
    <row r="230" spans="1:161" ht="14.5">
      <c r="A230" s="26"/>
      <c r="B230" s="57">
        <f t="shared" si="181"/>
        <v>196</v>
      </c>
      <c r="C230" s="462"/>
      <c r="D230" s="36" t="str">
        <f t="shared" si="180"/>
        <v/>
      </c>
      <c r="E230" s="26"/>
      <c r="F230" s="26"/>
      <c r="G230" s="26"/>
      <c r="H230" s="26"/>
      <c r="I230" s="26"/>
      <c r="J230" s="57">
        <f t="shared" si="182"/>
        <v>196</v>
      </c>
      <c r="K230" s="462"/>
      <c r="L230" s="36" t="str">
        <f t="shared" si="183"/>
        <v/>
      </c>
      <c r="M230" s="26"/>
      <c r="N230" s="26"/>
      <c r="O230" s="26"/>
      <c r="P230" s="26"/>
      <c r="Q230" s="26"/>
      <c r="R230" s="57">
        <f t="shared" si="184"/>
        <v>196</v>
      </c>
      <c r="S230" s="462"/>
      <c r="T230" s="36" t="str">
        <f t="shared" si="185"/>
        <v/>
      </c>
      <c r="U230" s="26"/>
      <c r="V230" s="26"/>
      <c r="W230" s="26"/>
      <c r="X230" s="26"/>
      <c r="Y230" s="26"/>
      <c r="Z230" s="57">
        <f t="shared" si="186"/>
        <v>196</v>
      </c>
      <c r="AA230" s="462"/>
      <c r="AB230" s="36" t="str">
        <f t="shared" si="187"/>
        <v/>
      </c>
      <c r="AC230" s="26"/>
      <c r="AD230" s="26"/>
      <c r="AE230" s="26"/>
      <c r="AF230" s="26"/>
      <c r="AG230" s="26"/>
      <c r="AH230" s="57">
        <f t="shared" si="188"/>
        <v>196</v>
      </c>
      <c r="AI230" s="462"/>
      <c r="AJ230" s="36" t="str">
        <f t="shared" si="189"/>
        <v/>
      </c>
      <c r="AK230" s="26"/>
      <c r="AL230" s="26"/>
      <c r="AM230" s="26"/>
      <c r="AN230" s="26"/>
      <c r="AO230" s="26"/>
      <c r="AP230" s="57">
        <f t="shared" si="190"/>
        <v>196</v>
      </c>
      <c r="AQ230" s="462"/>
      <c r="AR230" s="36" t="str">
        <f t="shared" si="191"/>
        <v/>
      </c>
      <c r="AS230" s="26"/>
      <c r="AT230" s="26"/>
      <c r="AU230" s="26"/>
      <c r="AV230" s="26"/>
      <c r="AW230" s="26"/>
      <c r="AX230" s="57">
        <f t="shared" si="192"/>
        <v>196</v>
      </c>
      <c r="AY230" s="462"/>
      <c r="AZ230" s="36" t="str">
        <f t="shared" si="193"/>
        <v/>
      </c>
      <c r="BA230" s="26"/>
      <c r="BB230" s="26"/>
      <c r="BC230" s="26"/>
      <c r="BD230" s="26"/>
      <c r="BE230" s="26"/>
      <c r="BF230" s="57">
        <f t="shared" si="194"/>
        <v>196</v>
      </c>
      <c r="BG230" s="462"/>
      <c r="BH230" s="36" t="str">
        <f t="shared" si="195"/>
        <v/>
      </c>
      <c r="BI230" s="26"/>
      <c r="BJ230" s="26"/>
      <c r="BK230" s="26"/>
      <c r="BL230" s="26"/>
      <c r="BM230" s="26"/>
      <c r="BN230" s="57">
        <f t="shared" si="196"/>
        <v>196</v>
      </c>
      <c r="BO230" s="303"/>
      <c r="BP230" s="36" t="str">
        <f t="shared" si="197"/>
        <v/>
      </c>
      <c r="BQ230" s="26"/>
      <c r="BR230" s="26"/>
      <c r="BS230" s="26"/>
      <c r="BT230" s="26"/>
      <c r="BU230" s="26"/>
      <c r="BV230" s="57">
        <f t="shared" si="198"/>
        <v>196</v>
      </c>
      <c r="BW230" s="303"/>
      <c r="BX230" s="36" t="str">
        <f t="shared" si="199"/>
        <v/>
      </c>
      <c r="BY230" s="26"/>
      <c r="BZ230" s="26"/>
      <c r="CA230" s="26"/>
      <c r="CB230" s="26"/>
      <c r="CC230" s="26"/>
      <c r="CD230" s="57">
        <f t="shared" si="200"/>
        <v>196</v>
      </c>
      <c r="CE230" s="303"/>
      <c r="CF230" s="36" t="str">
        <f t="shared" si="201"/>
        <v/>
      </c>
      <c r="CL230" s="57">
        <f t="shared" si="202"/>
        <v>196</v>
      </c>
      <c r="CM230" s="303"/>
      <c r="CN230" s="36" t="str">
        <f t="shared" si="203"/>
        <v/>
      </c>
      <c r="CT230" s="57">
        <f t="shared" si="204"/>
        <v>196</v>
      </c>
      <c r="CU230" s="303"/>
      <c r="CV230" s="36" t="str">
        <f t="shared" si="205"/>
        <v/>
      </c>
      <c r="DB230" s="57">
        <f t="shared" si="206"/>
        <v>196</v>
      </c>
      <c r="DC230" s="303"/>
      <c r="DD230" s="36" t="str">
        <f t="shared" si="207"/>
        <v/>
      </c>
      <c r="DJ230" s="57">
        <f t="shared" si="208"/>
        <v>196</v>
      </c>
      <c r="DK230" s="303"/>
      <c r="DL230" s="36" t="str">
        <f t="shared" si="209"/>
        <v/>
      </c>
      <c r="DR230" s="57">
        <f t="shared" si="210"/>
        <v>196</v>
      </c>
      <c r="DS230" s="303"/>
      <c r="DT230" s="36" t="str">
        <f t="shared" si="211"/>
        <v/>
      </c>
      <c r="DZ230" s="57">
        <f t="shared" si="212"/>
        <v>196</v>
      </c>
      <c r="EA230" s="303"/>
      <c r="EB230" s="36" t="str">
        <f t="shared" si="213"/>
        <v/>
      </c>
      <c r="EC230" s="26"/>
      <c r="ED230" s="26"/>
      <c r="EE230" s="26"/>
      <c r="EF230" s="26"/>
      <c r="EG230" s="26"/>
      <c r="EH230" s="57">
        <f t="shared" si="214"/>
        <v>196</v>
      </c>
      <c r="EI230" s="303"/>
      <c r="EJ230" s="36" t="str">
        <f t="shared" si="215"/>
        <v/>
      </c>
      <c r="EK230" s="26"/>
      <c r="EL230" s="26"/>
      <c r="EM230" s="26"/>
      <c r="EN230" s="26"/>
      <c r="EO230" s="26"/>
      <c r="EP230" s="57">
        <f t="shared" si="216"/>
        <v>196</v>
      </c>
      <c r="EQ230" s="303"/>
      <c r="ER230" s="36" t="str">
        <f t="shared" si="217"/>
        <v/>
      </c>
      <c r="ES230" s="26"/>
      <c r="ET230" s="26"/>
      <c r="EU230" s="26"/>
      <c r="EV230" s="26"/>
      <c r="EW230" s="26"/>
      <c r="EX230" s="57">
        <f t="shared" si="218"/>
        <v>196</v>
      </c>
      <c r="EY230" s="303"/>
      <c r="EZ230" s="36" t="str">
        <f t="shared" si="219"/>
        <v/>
      </c>
      <c r="FA230" s="26"/>
      <c r="FB230" s="26"/>
      <c r="FC230" s="26"/>
      <c r="FD230" s="26"/>
      <c r="FE230" s="26"/>
    </row>
    <row r="231" spans="1:161" ht="14.5">
      <c r="A231" s="26"/>
      <c r="B231" s="57">
        <f t="shared" si="181"/>
        <v>197</v>
      </c>
      <c r="C231" s="462"/>
      <c r="D231" s="36" t="str">
        <f t="shared" si="180"/>
        <v/>
      </c>
      <c r="E231" s="26"/>
      <c r="F231" s="26"/>
      <c r="G231" s="26"/>
      <c r="H231" s="26"/>
      <c r="I231" s="26"/>
      <c r="J231" s="57">
        <f t="shared" si="182"/>
        <v>197</v>
      </c>
      <c r="K231" s="462"/>
      <c r="L231" s="36" t="str">
        <f t="shared" si="183"/>
        <v/>
      </c>
      <c r="M231" s="26"/>
      <c r="N231" s="26"/>
      <c r="O231" s="26"/>
      <c r="P231" s="26"/>
      <c r="Q231" s="26"/>
      <c r="R231" s="57">
        <f t="shared" si="184"/>
        <v>197</v>
      </c>
      <c r="S231" s="462"/>
      <c r="T231" s="36" t="str">
        <f t="shared" si="185"/>
        <v/>
      </c>
      <c r="U231" s="26"/>
      <c r="V231" s="26"/>
      <c r="W231" s="26"/>
      <c r="X231" s="26"/>
      <c r="Y231" s="26"/>
      <c r="Z231" s="57">
        <f t="shared" si="186"/>
        <v>197</v>
      </c>
      <c r="AA231" s="462"/>
      <c r="AB231" s="36" t="str">
        <f t="shared" si="187"/>
        <v/>
      </c>
      <c r="AC231" s="26"/>
      <c r="AD231" s="26"/>
      <c r="AE231" s="26"/>
      <c r="AF231" s="26"/>
      <c r="AG231" s="26"/>
      <c r="AH231" s="57">
        <f t="shared" si="188"/>
        <v>197</v>
      </c>
      <c r="AI231" s="462"/>
      <c r="AJ231" s="36" t="str">
        <f t="shared" si="189"/>
        <v/>
      </c>
      <c r="AK231" s="26"/>
      <c r="AL231" s="26"/>
      <c r="AM231" s="26"/>
      <c r="AN231" s="26"/>
      <c r="AO231" s="26"/>
      <c r="AP231" s="57">
        <f t="shared" si="190"/>
        <v>197</v>
      </c>
      <c r="AQ231" s="462"/>
      <c r="AR231" s="36" t="str">
        <f t="shared" si="191"/>
        <v/>
      </c>
      <c r="AS231" s="26"/>
      <c r="AT231" s="26"/>
      <c r="AU231" s="26"/>
      <c r="AV231" s="26"/>
      <c r="AW231" s="26"/>
      <c r="AX231" s="57">
        <f t="shared" si="192"/>
        <v>197</v>
      </c>
      <c r="AY231" s="462"/>
      <c r="AZ231" s="36" t="str">
        <f t="shared" si="193"/>
        <v/>
      </c>
      <c r="BA231" s="26"/>
      <c r="BB231" s="26"/>
      <c r="BC231" s="26"/>
      <c r="BD231" s="26"/>
      <c r="BE231" s="26"/>
      <c r="BF231" s="57">
        <f t="shared" si="194"/>
        <v>197</v>
      </c>
      <c r="BG231" s="462"/>
      <c r="BH231" s="36" t="str">
        <f t="shared" si="195"/>
        <v/>
      </c>
      <c r="BI231" s="26"/>
      <c r="BJ231" s="26"/>
      <c r="BK231" s="26"/>
      <c r="BL231" s="26"/>
      <c r="BM231" s="26"/>
      <c r="BN231" s="57">
        <f t="shared" si="196"/>
        <v>197</v>
      </c>
      <c r="BO231" s="303"/>
      <c r="BP231" s="36" t="str">
        <f t="shared" si="197"/>
        <v/>
      </c>
      <c r="BQ231" s="26"/>
      <c r="BR231" s="26"/>
      <c r="BS231" s="26"/>
      <c r="BT231" s="26"/>
      <c r="BU231" s="26"/>
      <c r="BV231" s="57">
        <f t="shared" si="198"/>
        <v>197</v>
      </c>
      <c r="BW231" s="303"/>
      <c r="BX231" s="36" t="str">
        <f t="shared" si="199"/>
        <v/>
      </c>
      <c r="BY231" s="26"/>
      <c r="BZ231" s="26"/>
      <c r="CA231" s="26"/>
      <c r="CB231" s="26"/>
      <c r="CC231" s="26"/>
      <c r="CD231" s="57">
        <f t="shared" si="200"/>
        <v>197</v>
      </c>
      <c r="CE231" s="303"/>
      <c r="CF231" s="36" t="str">
        <f t="shared" si="201"/>
        <v/>
      </c>
      <c r="CL231" s="57">
        <f t="shared" si="202"/>
        <v>197</v>
      </c>
      <c r="CM231" s="303"/>
      <c r="CN231" s="36" t="str">
        <f t="shared" si="203"/>
        <v/>
      </c>
      <c r="CT231" s="57">
        <f t="shared" si="204"/>
        <v>197</v>
      </c>
      <c r="CU231" s="303"/>
      <c r="CV231" s="36" t="str">
        <f t="shared" si="205"/>
        <v/>
      </c>
      <c r="DB231" s="57">
        <f t="shared" si="206"/>
        <v>197</v>
      </c>
      <c r="DC231" s="303"/>
      <c r="DD231" s="36" t="str">
        <f t="shared" si="207"/>
        <v/>
      </c>
      <c r="DJ231" s="57">
        <f t="shared" si="208"/>
        <v>197</v>
      </c>
      <c r="DK231" s="303"/>
      <c r="DL231" s="36" t="str">
        <f t="shared" si="209"/>
        <v/>
      </c>
      <c r="DR231" s="57">
        <f t="shared" si="210"/>
        <v>197</v>
      </c>
      <c r="DS231" s="303"/>
      <c r="DT231" s="36" t="str">
        <f t="shared" si="211"/>
        <v/>
      </c>
      <c r="DZ231" s="57">
        <f t="shared" si="212"/>
        <v>197</v>
      </c>
      <c r="EA231" s="303"/>
      <c r="EB231" s="36" t="str">
        <f t="shared" si="213"/>
        <v/>
      </c>
      <c r="EC231" s="26"/>
      <c r="ED231" s="26"/>
      <c r="EE231" s="26"/>
      <c r="EF231" s="26"/>
      <c r="EG231" s="26"/>
      <c r="EH231" s="57">
        <f t="shared" si="214"/>
        <v>197</v>
      </c>
      <c r="EI231" s="303"/>
      <c r="EJ231" s="36" t="str">
        <f t="shared" si="215"/>
        <v/>
      </c>
      <c r="EK231" s="26"/>
      <c r="EL231" s="26"/>
      <c r="EM231" s="26"/>
      <c r="EN231" s="26"/>
      <c r="EO231" s="26"/>
      <c r="EP231" s="57">
        <f t="shared" si="216"/>
        <v>197</v>
      </c>
      <c r="EQ231" s="303"/>
      <c r="ER231" s="36" t="str">
        <f t="shared" si="217"/>
        <v/>
      </c>
      <c r="ES231" s="26"/>
      <c r="ET231" s="26"/>
      <c r="EU231" s="26"/>
      <c r="EV231" s="26"/>
      <c r="EW231" s="26"/>
      <c r="EX231" s="57">
        <f t="shared" si="218"/>
        <v>197</v>
      </c>
      <c r="EY231" s="303"/>
      <c r="EZ231" s="36" t="str">
        <f t="shared" si="219"/>
        <v/>
      </c>
      <c r="FA231" s="26"/>
      <c r="FB231" s="26"/>
      <c r="FC231" s="26"/>
      <c r="FD231" s="26"/>
      <c r="FE231" s="26"/>
    </row>
    <row r="232" spans="1:161" ht="14.5">
      <c r="A232" s="26"/>
      <c r="B232" s="57">
        <f t="shared" si="181"/>
        <v>198</v>
      </c>
      <c r="C232" s="462"/>
      <c r="D232" s="36" t="str">
        <f t="shared" si="180"/>
        <v/>
      </c>
      <c r="E232" s="26"/>
      <c r="F232" s="26"/>
      <c r="G232" s="26"/>
      <c r="H232" s="26"/>
      <c r="I232" s="26"/>
      <c r="J232" s="57">
        <f t="shared" si="182"/>
        <v>198</v>
      </c>
      <c r="K232" s="462"/>
      <c r="L232" s="36" t="str">
        <f t="shared" si="183"/>
        <v/>
      </c>
      <c r="M232" s="26"/>
      <c r="N232" s="26"/>
      <c r="O232" s="26"/>
      <c r="P232" s="26"/>
      <c r="Q232" s="26"/>
      <c r="R232" s="57">
        <f t="shared" si="184"/>
        <v>198</v>
      </c>
      <c r="S232" s="462"/>
      <c r="T232" s="36" t="str">
        <f t="shared" si="185"/>
        <v/>
      </c>
      <c r="U232" s="26"/>
      <c r="V232" s="26"/>
      <c r="W232" s="26"/>
      <c r="X232" s="26"/>
      <c r="Y232" s="26"/>
      <c r="Z232" s="57">
        <f t="shared" si="186"/>
        <v>198</v>
      </c>
      <c r="AA232" s="462"/>
      <c r="AB232" s="36" t="str">
        <f t="shared" si="187"/>
        <v/>
      </c>
      <c r="AC232" s="26"/>
      <c r="AD232" s="26"/>
      <c r="AE232" s="26"/>
      <c r="AF232" s="26"/>
      <c r="AG232" s="26"/>
      <c r="AH232" s="57">
        <f t="shared" si="188"/>
        <v>198</v>
      </c>
      <c r="AI232" s="462"/>
      <c r="AJ232" s="36" t="str">
        <f t="shared" si="189"/>
        <v/>
      </c>
      <c r="AK232" s="26"/>
      <c r="AL232" s="26"/>
      <c r="AM232" s="26"/>
      <c r="AN232" s="26"/>
      <c r="AO232" s="26"/>
      <c r="AP232" s="57">
        <f t="shared" si="190"/>
        <v>198</v>
      </c>
      <c r="AQ232" s="462"/>
      <c r="AR232" s="36" t="str">
        <f t="shared" si="191"/>
        <v/>
      </c>
      <c r="AS232" s="26"/>
      <c r="AT232" s="26"/>
      <c r="AU232" s="26"/>
      <c r="AV232" s="26"/>
      <c r="AW232" s="26"/>
      <c r="AX232" s="57">
        <f t="shared" si="192"/>
        <v>198</v>
      </c>
      <c r="AY232" s="462"/>
      <c r="AZ232" s="36" t="str">
        <f t="shared" si="193"/>
        <v/>
      </c>
      <c r="BA232" s="26"/>
      <c r="BB232" s="26"/>
      <c r="BC232" s="26"/>
      <c r="BD232" s="26"/>
      <c r="BE232" s="26"/>
      <c r="BF232" s="57">
        <f t="shared" si="194"/>
        <v>198</v>
      </c>
      <c r="BG232" s="462"/>
      <c r="BH232" s="36" t="str">
        <f t="shared" si="195"/>
        <v/>
      </c>
      <c r="BI232" s="26"/>
      <c r="BJ232" s="26"/>
      <c r="BK232" s="26"/>
      <c r="BL232" s="26"/>
      <c r="BM232" s="26"/>
      <c r="BN232" s="57">
        <f t="shared" si="196"/>
        <v>198</v>
      </c>
      <c r="BO232" s="303"/>
      <c r="BP232" s="36" t="str">
        <f t="shared" si="197"/>
        <v/>
      </c>
      <c r="BQ232" s="26"/>
      <c r="BR232" s="26"/>
      <c r="BS232" s="26"/>
      <c r="BT232" s="26"/>
      <c r="BU232" s="26"/>
      <c r="BV232" s="57">
        <f t="shared" si="198"/>
        <v>198</v>
      </c>
      <c r="BW232" s="303"/>
      <c r="BX232" s="36" t="str">
        <f t="shared" si="199"/>
        <v/>
      </c>
      <c r="BY232" s="26"/>
      <c r="BZ232" s="26"/>
      <c r="CA232" s="26"/>
      <c r="CB232" s="26"/>
      <c r="CC232" s="26"/>
      <c r="CD232" s="57">
        <f t="shared" si="200"/>
        <v>198</v>
      </c>
      <c r="CE232" s="303"/>
      <c r="CF232" s="36" t="str">
        <f t="shared" si="201"/>
        <v/>
      </c>
      <c r="CL232" s="57">
        <f t="shared" si="202"/>
        <v>198</v>
      </c>
      <c r="CM232" s="303"/>
      <c r="CN232" s="36" t="str">
        <f t="shared" si="203"/>
        <v/>
      </c>
      <c r="CT232" s="57">
        <f t="shared" si="204"/>
        <v>198</v>
      </c>
      <c r="CU232" s="303"/>
      <c r="CV232" s="36" t="str">
        <f t="shared" si="205"/>
        <v/>
      </c>
      <c r="DB232" s="57">
        <f t="shared" si="206"/>
        <v>198</v>
      </c>
      <c r="DC232" s="303"/>
      <c r="DD232" s="36" t="str">
        <f t="shared" si="207"/>
        <v/>
      </c>
      <c r="DJ232" s="57">
        <f t="shared" si="208"/>
        <v>198</v>
      </c>
      <c r="DK232" s="303"/>
      <c r="DL232" s="36" t="str">
        <f t="shared" si="209"/>
        <v/>
      </c>
      <c r="DR232" s="57">
        <f t="shared" si="210"/>
        <v>198</v>
      </c>
      <c r="DS232" s="303"/>
      <c r="DT232" s="36" t="str">
        <f t="shared" si="211"/>
        <v/>
      </c>
      <c r="DZ232" s="57">
        <f t="shared" si="212"/>
        <v>198</v>
      </c>
      <c r="EA232" s="303"/>
      <c r="EB232" s="36" t="str">
        <f t="shared" si="213"/>
        <v/>
      </c>
      <c r="EC232" s="26"/>
      <c r="ED232" s="26"/>
      <c r="EE232" s="26"/>
      <c r="EF232" s="26"/>
      <c r="EG232" s="26"/>
      <c r="EH232" s="57">
        <f t="shared" si="214"/>
        <v>198</v>
      </c>
      <c r="EI232" s="303"/>
      <c r="EJ232" s="36" t="str">
        <f t="shared" si="215"/>
        <v/>
      </c>
      <c r="EK232" s="26"/>
      <c r="EL232" s="26"/>
      <c r="EM232" s="26"/>
      <c r="EN232" s="26"/>
      <c r="EO232" s="26"/>
      <c r="EP232" s="57">
        <f t="shared" si="216"/>
        <v>198</v>
      </c>
      <c r="EQ232" s="303"/>
      <c r="ER232" s="36" t="str">
        <f t="shared" si="217"/>
        <v/>
      </c>
      <c r="ES232" s="26"/>
      <c r="ET232" s="26"/>
      <c r="EU232" s="26"/>
      <c r="EV232" s="26"/>
      <c r="EW232" s="26"/>
      <c r="EX232" s="57">
        <f t="shared" si="218"/>
        <v>198</v>
      </c>
      <c r="EY232" s="303"/>
      <c r="EZ232" s="36" t="str">
        <f t="shared" si="219"/>
        <v/>
      </c>
      <c r="FA232" s="26"/>
      <c r="FB232" s="26"/>
      <c r="FC232" s="26"/>
      <c r="FD232" s="26"/>
      <c r="FE232" s="26"/>
    </row>
    <row r="233" spans="1:161" ht="14.5">
      <c r="A233" s="26"/>
      <c r="B233" s="57">
        <f t="shared" si="181"/>
        <v>199</v>
      </c>
      <c r="C233" s="462"/>
      <c r="D233" s="36" t="str">
        <f t="shared" si="180"/>
        <v/>
      </c>
      <c r="E233" s="26"/>
      <c r="F233" s="26"/>
      <c r="G233" s="26"/>
      <c r="H233" s="26"/>
      <c r="I233" s="26"/>
      <c r="J233" s="57">
        <f t="shared" si="182"/>
        <v>199</v>
      </c>
      <c r="K233" s="462"/>
      <c r="L233" s="36" t="str">
        <f t="shared" si="183"/>
        <v/>
      </c>
      <c r="M233" s="26"/>
      <c r="N233" s="26"/>
      <c r="O233" s="26"/>
      <c r="P233" s="26"/>
      <c r="Q233" s="26"/>
      <c r="R233" s="57">
        <f t="shared" si="184"/>
        <v>199</v>
      </c>
      <c r="S233" s="462"/>
      <c r="T233" s="36" t="str">
        <f t="shared" si="185"/>
        <v/>
      </c>
      <c r="U233" s="26"/>
      <c r="V233" s="26"/>
      <c r="W233" s="26"/>
      <c r="X233" s="26"/>
      <c r="Y233" s="26"/>
      <c r="Z233" s="57">
        <f t="shared" si="186"/>
        <v>199</v>
      </c>
      <c r="AA233" s="462"/>
      <c r="AB233" s="36" t="str">
        <f t="shared" si="187"/>
        <v/>
      </c>
      <c r="AC233" s="26"/>
      <c r="AD233" s="26"/>
      <c r="AE233" s="26"/>
      <c r="AF233" s="26"/>
      <c r="AG233" s="26"/>
      <c r="AH233" s="57">
        <f t="shared" si="188"/>
        <v>199</v>
      </c>
      <c r="AI233" s="462"/>
      <c r="AJ233" s="36" t="str">
        <f t="shared" si="189"/>
        <v/>
      </c>
      <c r="AK233" s="26"/>
      <c r="AL233" s="26"/>
      <c r="AM233" s="26"/>
      <c r="AN233" s="26"/>
      <c r="AO233" s="26"/>
      <c r="AP233" s="57">
        <f t="shared" si="190"/>
        <v>199</v>
      </c>
      <c r="AQ233" s="462"/>
      <c r="AR233" s="36" t="str">
        <f t="shared" si="191"/>
        <v/>
      </c>
      <c r="AS233" s="26"/>
      <c r="AT233" s="26"/>
      <c r="AU233" s="26"/>
      <c r="AV233" s="26"/>
      <c r="AW233" s="26"/>
      <c r="AX233" s="57">
        <f t="shared" si="192"/>
        <v>199</v>
      </c>
      <c r="AY233" s="462"/>
      <c r="AZ233" s="36" t="str">
        <f t="shared" si="193"/>
        <v/>
      </c>
      <c r="BA233" s="26"/>
      <c r="BB233" s="26"/>
      <c r="BC233" s="26"/>
      <c r="BD233" s="26"/>
      <c r="BE233" s="26"/>
      <c r="BF233" s="57">
        <f t="shared" si="194"/>
        <v>199</v>
      </c>
      <c r="BG233" s="462"/>
      <c r="BH233" s="36" t="str">
        <f t="shared" si="195"/>
        <v/>
      </c>
      <c r="BI233" s="26"/>
      <c r="BJ233" s="26"/>
      <c r="BK233" s="26"/>
      <c r="BL233" s="26"/>
      <c r="BM233" s="26"/>
      <c r="BN233" s="57">
        <f t="shared" si="196"/>
        <v>199</v>
      </c>
      <c r="BO233" s="303"/>
      <c r="BP233" s="36" t="str">
        <f t="shared" si="197"/>
        <v/>
      </c>
      <c r="BQ233" s="26"/>
      <c r="BR233" s="26"/>
      <c r="BS233" s="26"/>
      <c r="BT233" s="26"/>
      <c r="BU233" s="26"/>
      <c r="BV233" s="57">
        <f t="shared" si="198"/>
        <v>199</v>
      </c>
      <c r="BW233" s="303"/>
      <c r="BX233" s="36" t="str">
        <f t="shared" si="199"/>
        <v/>
      </c>
      <c r="BY233" s="26"/>
      <c r="BZ233" s="26"/>
      <c r="CA233" s="26"/>
      <c r="CB233" s="26"/>
      <c r="CC233" s="26"/>
      <c r="CD233" s="57">
        <f t="shared" si="200"/>
        <v>199</v>
      </c>
      <c r="CE233" s="303"/>
      <c r="CF233" s="36" t="str">
        <f t="shared" si="201"/>
        <v/>
      </c>
      <c r="CL233" s="57">
        <f t="shared" si="202"/>
        <v>199</v>
      </c>
      <c r="CM233" s="303"/>
      <c r="CN233" s="36" t="str">
        <f t="shared" si="203"/>
        <v/>
      </c>
      <c r="CT233" s="57">
        <f t="shared" si="204"/>
        <v>199</v>
      </c>
      <c r="CU233" s="303"/>
      <c r="CV233" s="36" t="str">
        <f t="shared" si="205"/>
        <v/>
      </c>
      <c r="DB233" s="57">
        <f t="shared" si="206"/>
        <v>199</v>
      </c>
      <c r="DC233" s="303"/>
      <c r="DD233" s="36" t="str">
        <f t="shared" si="207"/>
        <v/>
      </c>
      <c r="DJ233" s="57">
        <f t="shared" si="208"/>
        <v>199</v>
      </c>
      <c r="DK233" s="303"/>
      <c r="DL233" s="36" t="str">
        <f t="shared" si="209"/>
        <v/>
      </c>
      <c r="DR233" s="57">
        <f t="shared" si="210"/>
        <v>199</v>
      </c>
      <c r="DS233" s="303"/>
      <c r="DT233" s="36" t="str">
        <f t="shared" si="211"/>
        <v/>
      </c>
      <c r="DZ233" s="57">
        <f t="shared" si="212"/>
        <v>199</v>
      </c>
      <c r="EA233" s="303"/>
      <c r="EB233" s="36" t="str">
        <f t="shared" si="213"/>
        <v/>
      </c>
      <c r="EC233" s="26"/>
      <c r="ED233" s="26"/>
      <c r="EE233" s="26"/>
      <c r="EF233" s="26"/>
      <c r="EG233" s="26"/>
      <c r="EH233" s="57">
        <f t="shared" si="214"/>
        <v>199</v>
      </c>
      <c r="EI233" s="303"/>
      <c r="EJ233" s="36" t="str">
        <f t="shared" si="215"/>
        <v/>
      </c>
      <c r="EK233" s="26"/>
      <c r="EL233" s="26"/>
      <c r="EM233" s="26"/>
      <c r="EN233" s="26"/>
      <c r="EO233" s="26"/>
      <c r="EP233" s="57">
        <f t="shared" si="216"/>
        <v>199</v>
      </c>
      <c r="EQ233" s="303"/>
      <c r="ER233" s="36" t="str">
        <f t="shared" si="217"/>
        <v/>
      </c>
      <c r="ES233" s="26"/>
      <c r="ET233" s="26"/>
      <c r="EU233" s="26"/>
      <c r="EV233" s="26"/>
      <c r="EW233" s="26"/>
      <c r="EX233" s="57">
        <f t="shared" si="218"/>
        <v>199</v>
      </c>
      <c r="EY233" s="303"/>
      <c r="EZ233" s="36" t="str">
        <f t="shared" si="219"/>
        <v/>
      </c>
      <c r="FA233" s="26"/>
      <c r="FB233" s="26"/>
      <c r="FC233" s="26"/>
      <c r="FD233" s="26"/>
      <c r="FE233" s="26"/>
    </row>
    <row r="234" spans="1:161" ht="14.5">
      <c r="A234" s="26"/>
      <c r="B234" s="57">
        <f t="shared" si="181"/>
        <v>200</v>
      </c>
      <c r="C234" s="462"/>
      <c r="D234" s="36" t="str">
        <f t="shared" si="180"/>
        <v/>
      </c>
      <c r="E234" s="26"/>
      <c r="F234" s="26"/>
      <c r="G234" s="26"/>
      <c r="H234" s="26"/>
      <c r="I234" s="26"/>
      <c r="J234" s="57">
        <f t="shared" si="182"/>
        <v>200</v>
      </c>
      <c r="K234" s="462"/>
      <c r="L234" s="36" t="str">
        <f t="shared" si="183"/>
        <v/>
      </c>
      <c r="M234" s="26"/>
      <c r="N234" s="26"/>
      <c r="O234" s="26"/>
      <c r="P234" s="26"/>
      <c r="Q234" s="26"/>
      <c r="R234" s="57">
        <f t="shared" si="184"/>
        <v>200</v>
      </c>
      <c r="S234" s="462"/>
      <c r="T234" s="36" t="str">
        <f t="shared" si="185"/>
        <v/>
      </c>
      <c r="U234" s="26"/>
      <c r="V234" s="26"/>
      <c r="W234" s="26"/>
      <c r="X234" s="26"/>
      <c r="Y234" s="26"/>
      <c r="Z234" s="57">
        <f t="shared" si="186"/>
        <v>200</v>
      </c>
      <c r="AA234" s="462"/>
      <c r="AB234" s="36" t="str">
        <f t="shared" si="187"/>
        <v/>
      </c>
      <c r="AC234" s="26"/>
      <c r="AD234" s="26"/>
      <c r="AE234" s="26"/>
      <c r="AF234" s="26"/>
      <c r="AG234" s="26"/>
      <c r="AH234" s="57">
        <f t="shared" si="188"/>
        <v>200</v>
      </c>
      <c r="AI234" s="462"/>
      <c r="AJ234" s="36" t="str">
        <f t="shared" si="189"/>
        <v/>
      </c>
      <c r="AK234" s="26"/>
      <c r="AL234" s="26"/>
      <c r="AM234" s="26"/>
      <c r="AN234" s="26"/>
      <c r="AO234" s="26"/>
      <c r="AP234" s="57">
        <f t="shared" si="190"/>
        <v>200</v>
      </c>
      <c r="AQ234" s="462"/>
      <c r="AR234" s="36" t="str">
        <f t="shared" si="191"/>
        <v/>
      </c>
      <c r="AS234" s="26"/>
      <c r="AT234" s="26"/>
      <c r="AU234" s="26"/>
      <c r="AV234" s="26"/>
      <c r="AW234" s="26"/>
      <c r="AX234" s="57">
        <f t="shared" si="192"/>
        <v>200</v>
      </c>
      <c r="AY234" s="462"/>
      <c r="AZ234" s="36" t="str">
        <f t="shared" si="193"/>
        <v/>
      </c>
      <c r="BA234" s="26"/>
      <c r="BB234" s="26"/>
      <c r="BC234" s="26"/>
      <c r="BD234" s="26"/>
      <c r="BE234" s="26"/>
      <c r="BF234" s="57">
        <f t="shared" si="194"/>
        <v>200</v>
      </c>
      <c r="BG234" s="462"/>
      <c r="BH234" s="36" t="str">
        <f t="shared" si="195"/>
        <v/>
      </c>
      <c r="BI234" s="26"/>
      <c r="BJ234" s="26"/>
      <c r="BK234" s="26"/>
      <c r="BL234" s="26"/>
      <c r="BM234" s="26"/>
      <c r="BN234" s="57">
        <f t="shared" si="196"/>
        <v>200</v>
      </c>
      <c r="BO234" s="303"/>
      <c r="BP234" s="36" t="str">
        <f t="shared" si="197"/>
        <v/>
      </c>
      <c r="BQ234" s="26"/>
      <c r="BR234" s="26"/>
      <c r="BS234" s="26"/>
      <c r="BT234" s="26"/>
      <c r="BU234" s="26"/>
      <c r="BV234" s="57">
        <f t="shared" si="198"/>
        <v>200</v>
      </c>
      <c r="BW234" s="303"/>
      <c r="BX234" s="36" t="str">
        <f t="shared" si="199"/>
        <v/>
      </c>
      <c r="BY234" s="26"/>
      <c r="BZ234" s="26"/>
      <c r="CA234" s="26"/>
      <c r="CB234" s="26"/>
      <c r="CC234" s="26"/>
      <c r="CD234" s="57">
        <f t="shared" si="200"/>
        <v>200</v>
      </c>
      <c r="CE234" s="303"/>
      <c r="CF234" s="36" t="str">
        <f t="shared" si="201"/>
        <v/>
      </c>
      <c r="CL234" s="57">
        <f t="shared" si="202"/>
        <v>200</v>
      </c>
      <c r="CM234" s="303"/>
      <c r="CN234" s="36" t="str">
        <f t="shared" si="203"/>
        <v/>
      </c>
      <c r="CT234" s="57">
        <f t="shared" si="204"/>
        <v>200</v>
      </c>
      <c r="CU234" s="303"/>
      <c r="CV234" s="36" t="str">
        <f t="shared" si="205"/>
        <v/>
      </c>
      <c r="DB234" s="57">
        <f t="shared" si="206"/>
        <v>200</v>
      </c>
      <c r="DC234" s="303"/>
      <c r="DD234" s="36" t="str">
        <f t="shared" si="207"/>
        <v/>
      </c>
      <c r="DJ234" s="57">
        <f t="shared" si="208"/>
        <v>200</v>
      </c>
      <c r="DK234" s="303"/>
      <c r="DL234" s="36" t="str">
        <f t="shared" si="209"/>
        <v/>
      </c>
      <c r="DR234" s="57">
        <f t="shared" si="210"/>
        <v>200</v>
      </c>
      <c r="DS234" s="303"/>
      <c r="DT234" s="36" t="str">
        <f t="shared" si="211"/>
        <v/>
      </c>
      <c r="DZ234" s="57">
        <f t="shared" si="212"/>
        <v>200</v>
      </c>
      <c r="EA234" s="303"/>
      <c r="EB234" s="36" t="str">
        <f t="shared" si="213"/>
        <v/>
      </c>
      <c r="EC234" s="26"/>
      <c r="ED234" s="26"/>
      <c r="EE234" s="26"/>
      <c r="EF234" s="26"/>
      <c r="EG234" s="26"/>
      <c r="EH234" s="57">
        <f t="shared" si="214"/>
        <v>200</v>
      </c>
      <c r="EI234" s="303"/>
      <c r="EJ234" s="36" t="str">
        <f t="shared" si="215"/>
        <v/>
      </c>
      <c r="EK234" s="26"/>
      <c r="EL234" s="26"/>
      <c r="EM234" s="26"/>
      <c r="EN234" s="26"/>
      <c r="EO234" s="26"/>
      <c r="EP234" s="57">
        <f t="shared" si="216"/>
        <v>200</v>
      </c>
      <c r="EQ234" s="303"/>
      <c r="ER234" s="36" t="str">
        <f t="shared" si="217"/>
        <v/>
      </c>
      <c r="ES234" s="26"/>
      <c r="ET234" s="26"/>
      <c r="EU234" s="26"/>
      <c r="EV234" s="26"/>
      <c r="EW234" s="26"/>
      <c r="EX234" s="57">
        <f t="shared" si="218"/>
        <v>200</v>
      </c>
      <c r="EY234" s="303"/>
      <c r="EZ234" s="36" t="str">
        <f t="shared" si="219"/>
        <v/>
      </c>
      <c r="FA234" s="26"/>
      <c r="FB234" s="26"/>
      <c r="FC234" s="26"/>
      <c r="FD234" s="26"/>
      <c r="FE234" s="26"/>
    </row>
    <row r="235" spans="1:161" ht="14.5">
      <c r="A235" s="26"/>
      <c r="B235" s="57">
        <f t="shared" si="181"/>
        <v>201</v>
      </c>
      <c r="C235" s="462"/>
      <c r="D235" s="36" t="str">
        <f t="shared" si="180"/>
        <v/>
      </c>
      <c r="E235" s="26"/>
      <c r="F235" s="26"/>
      <c r="G235" s="26"/>
      <c r="H235" s="26"/>
      <c r="I235" s="26"/>
      <c r="J235" s="57">
        <f t="shared" si="182"/>
        <v>201</v>
      </c>
      <c r="K235" s="462"/>
      <c r="L235" s="36" t="str">
        <f t="shared" si="183"/>
        <v/>
      </c>
      <c r="M235" s="26"/>
      <c r="N235" s="26"/>
      <c r="O235" s="26"/>
      <c r="P235" s="26"/>
      <c r="Q235" s="26"/>
      <c r="R235" s="57">
        <f t="shared" si="184"/>
        <v>201</v>
      </c>
      <c r="S235" s="462"/>
      <c r="T235" s="36" t="str">
        <f t="shared" si="185"/>
        <v/>
      </c>
      <c r="U235" s="26"/>
      <c r="V235" s="26"/>
      <c r="W235" s="26"/>
      <c r="X235" s="26"/>
      <c r="Y235" s="26"/>
      <c r="Z235" s="57">
        <f t="shared" si="186"/>
        <v>201</v>
      </c>
      <c r="AA235" s="462"/>
      <c r="AB235" s="36" t="str">
        <f t="shared" si="187"/>
        <v/>
      </c>
      <c r="AC235" s="26"/>
      <c r="AD235" s="26"/>
      <c r="AE235" s="26"/>
      <c r="AF235" s="26"/>
      <c r="AG235" s="26"/>
      <c r="AH235" s="57">
        <f t="shared" si="188"/>
        <v>201</v>
      </c>
      <c r="AI235" s="462"/>
      <c r="AJ235" s="36" t="str">
        <f t="shared" si="189"/>
        <v/>
      </c>
      <c r="AK235" s="26"/>
      <c r="AL235" s="26"/>
      <c r="AM235" s="26"/>
      <c r="AN235" s="26"/>
      <c r="AO235" s="26"/>
      <c r="AP235" s="57">
        <f t="shared" si="190"/>
        <v>201</v>
      </c>
      <c r="AQ235" s="462"/>
      <c r="AR235" s="36" t="str">
        <f t="shared" si="191"/>
        <v/>
      </c>
      <c r="AS235" s="26"/>
      <c r="AT235" s="26"/>
      <c r="AU235" s="26"/>
      <c r="AV235" s="26"/>
      <c r="AW235" s="26"/>
      <c r="AX235" s="57">
        <f t="shared" si="192"/>
        <v>201</v>
      </c>
      <c r="AY235" s="462"/>
      <c r="AZ235" s="36" t="str">
        <f t="shared" si="193"/>
        <v/>
      </c>
      <c r="BA235" s="26"/>
      <c r="BB235" s="26"/>
      <c r="BC235" s="26"/>
      <c r="BD235" s="26"/>
      <c r="BE235" s="26"/>
      <c r="BF235" s="57">
        <f t="shared" si="194"/>
        <v>201</v>
      </c>
      <c r="BG235" s="462"/>
      <c r="BH235" s="36" t="str">
        <f t="shared" si="195"/>
        <v/>
      </c>
      <c r="BI235" s="26"/>
      <c r="BJ235" s="26"/>
      <c r="BK235" s="26"/>
      <c r="BL235" s="26"/>
      <c r="BM235" s="26"/>
      <c r="BN235" s="57">
        <f t="shared" si="196"/>
        <v>201</v>
      </c>
      <c r="BO235" s="303"/>
      <c r="BP235" s="36" t="str">
        <f t="shared" si="197"/>
        <v/>
      </c>
      <c r="BQ235" s="26"/>
      <c r="BR235" s="26"/>
      <c r="BS235" s="26"/>
      <c r="BT235" s="26"/>
      <c r="BU235" s="26"/>
      <c r="BV235" s="57">
        <f t="shared" si="198"/>
        <v>201</v>
      </c>
      <c r="BW235" s="303"/>
      <c r="BX235" s="36" t="str">
        <f t="shared" si="199"/>
        <v/>
      </c>
      <c r="BY235" s="26"/>
      <c r="BZ235" s="26"/>
      <c r="CA235" s="26"/>
      <c r="CB235" s="26"/>
      <c r="CC235" s="26"/>
      <c r="CD235" s="57">
        <f t="shared" si="200"/>
        <v>201</v>
      </c>
      <c r="CE235" s="303"/>
      <c r="CF235" s="36" t="str">
        <f t="shared" si="201"/>
        <v/>
      </c>
      <c r="CL235" s="57">
        <f t="shared" si="202"/>
        <v>201</v>
      </c>
      <c r="CM235" s="303"/>
      <c r="CN235" s="36" t="str">
        <f t="shared" si="203"/>
        <v/>
      </c>
      <c r="CT235" s="57">
        <f t="shared" si="204"/>
        <v>201</v>
      </c>
      <c r="CU235" s="303"/>
      <c r="CV235" s="36" t="str">
        <f t="shared" si="205"/>
        <v/>
      </c>
      <c r="DB235" s="57">
        <f t="shared" si="206"/>
        <v>201</v>
      </c>
      <c r="DC235" s="303"/>
      <c r="DD235" s="36" t="str">
        <f t="shared" si="207"/>
        <v/>
      </c>
      <c r="DJ235" s="57">
        <f t="shared" si="208"/>
        <v>201</v>
      </c>
      <c r="DK235" s="303"/>
      <c r="DL235" s="36" t="str">
        <f t="shared" si="209"/>
        <v/>
      </c>
      <c r="DR235" s="57">
        <f t="shared" si="210"/>
        <v>201</v>
      </c>
      <c r="DS235" s="303"/>
      <c r="DT235" s="36" t="str">
        <f t="shared" si="211"/>
        <v/>
      </c>
      <c r="DZ235" s="57">
        <f t="shared" si="212"/>
        <v>201</v>
      </c>
      <c r="EA235" s="303"/>
      <c r="EB235" s="36" t="str">
        <f t="shared" si="213"/>
        <v/>
      </c>
      <c r="EC235" s="26"/>
      <c r="ED235" s="26"/>
      <c r="EE235" s="26"/>
      <c r="EF235" s="26"/>
      <c r="EG235" s="26"/>
      <c r="EH235" s="57">
        <f t="shared" si="214"/>
        <v>201</v>
      </c>
      <c r="EI235" s="303"/>
      <c r="EJ235" s="36" t="str">
        <f t="shared" si="215"/>
        <v/>
      </c>
      <c r="EK235" s="26"/>
      <c r="EL235" s="26"/>
      <c r="EM235" s="26"/>
      <c r="EN235" s="26"/>
      <c r="EO235" s="26"/>
      <c r="EP235" s="57">
        <f t="shared" si="216"/>
        <v>201</v>
      </c>
      <c r="EQ235" s="303"/>
      <c r="ER235" s="36" t="str">
        <f t="shared" si="217"/>
        <v/>
      </c>
      <c r="ES235" s="26"/>
      <c r="ET235" s="26"/>
      <c r="EU235" s="26"/>
      <c r="EV235" s="26"/>
      <c r="EW235" s="26"/>
      <c r="EX235" s="57">
        <f t="shared" si="218"/>
        <v>201</v>
      </c>
      <c r="EY235" s="303"/>
      <c r="EZ235" s="36" t="str">
        <f t="shared" si="219"/>
        <v/>
      </c>
      <c r="FA235" s="26"/>
      <c r="FB235" s="26"/>
      <c r="FC235" s="26"/>
      <c r="FD235" s="26"/>
      <c r="FE235" s="26"/>
    </row>
    <row r="236" spans="1:161" ht="14.5">
      <c r="A236" s="26"/>
      <c r="B236" s="57">
        <f t="shared" si="181"/>
        <v>202</v>
      </c>
      <c r="C236" s="462"/>
      <c r="D236" s="36" t="str">
        <f t="shared" si="180"/>
        <v/>
      </c>
      <c r="E236" s="26"/>
      <c r="F236" s="26"/>
      <c r="G236" s="26"/>
      <c r="H236" s="26"/>
      <c r="I236" s="26"/>
      <c r="J236" s="57">
        <f t="shared" si="182"/>
        <v>202</v>
      </c>
      <c r="K236" s="462"/>
      <c r="L236" s="36" t="str">
        <f t="shared" si="183"/>
        <v/>
      </c>
      <c r="M236" s="26"/>
      <c r="N236" s="26"/>
      <c r="O236" s="26"/>
      <c r="P236" s="26"/>
      <c r="Q236" s="26"/>
      <c r="R236" s="57">
        <f t="shared" si="184"/>
        <v>202</v>
      </c>
      <c r="S236" s="462"/>
      <c r="T236" s="36" t="str">
        <f t="shared" si="185"/>
        <v/>
      </c>
      <c r="U236" s="26"/>
      <c r="V236" s="26"/>
      <c r="W236" s="26"/>
      <c r="X236" s="26"/>
      <c r="Y236" s="26"/>
      <c r="Z236" s="57">
        <f t="shared" si="186"/>
        <v>202</v>
      </c>
      <c r="AA236" s="462"/>
      <c r="AB236" s="36" t="str">
        <f t="shared" si="187"/>
        <v/>
      </c>
      <c r="AC236" s="26"/>
      <c r="AD236" s="26"/>
      <c r="AE236" s="26"/>
      <c r="AF236" s="26"/>
      <c r="AG236" s="26"/>
      <c r="AH236" s="57">
        <f t="shared" si="188"/>
        <v>202</v>
      </c>
      <c r="AI236" s="462"/>
      <c r="AJ236" s="36" t="str">
        <f t="shared" si="189"/>
        <v/>
      </c>
      <c r="AK236" s="26"/>
      <c r="AL236" s="26"/>
      <c r="AM236" s="26"/>
      <c r="AN236" s="26"/>
      <c r="AO236" s="26"/>
      <c r="AP236" s="57">
        <f t="shared" si="190"/>
        <v>202</v>
      </c>
      <c r="AQ236" s="462"/>
      <c r="AR236" s="36" t="str">
        <f t="shared" si="191"/>
        <v/>
      </c>
      <c r="AS236" s="26"/>
      <c r="AT236" s="26"/>
      <c r="AU236" s="26"/>
      <c r="AV236" s="26"/>
      <c r="AW236" s="26"/>
      <c r="AX236" s="57">
        <f t="shared" si="192"/>
        <v>202</v>
      </c>
      <c r="AY236" s="462"/>
      <c r="AZ236" s="36" t="str">
        <f t="shared" si="193"/>
        <v/>
      </c>
      <c r="BA236" s="26"/>
      <c r="BB236" s="26"/>
      <c r="BC236" s="26"/>
      <c r="BD236" s="26"/>
      <c r="BE236" s="26"/>
      <c r="BF236" s="57">
        <f t="shared" si="194"/>
        <v>202</v>
      </c>
      <c r="BG236" s="462"/>
      <c r="BH236" s="36" t="str">
        <f t="shared" si="195"/>
        <v/>
      </c>
      <c r="BI236" s="26"/>
      <c r="BJ236" s="26"/>
      <c r="BK236" s="26"/>
      <c r="BL236" s="26"/>
      <c r="BM236" s="26"/>
      <c r="BN236" s="57">
        <f t="shared" si="196"/>
        <v>202</v>
      </c>
      <c r="BO236" s="303"/>
      <c r="BP236" s="36" t="str">
        <f t="shared" si="197"/>
        <v/>
      </c>
      <c r="BQ236" s="26"/>
      <c r="BR236" s="26"/>
      <c r="BS236" s="26"/>
      <c r="BT236" s="26"/>
      <c r="BU236" s="26"/>
      <c r="BV236" s="57">
        <f t="shared" si="198"/>
        <v>202</v>
      </c>
      <c r="BW236" s="303"/>
      <c r="BX236" s="36" t="str">
        <f t="shared" si="199"/>
        <v/>
      </c>
      <c r="BY236" s="26"/>
      <c r="BZ236" s="26"/>
      <c r="CA236" s="26"/>
      <c r="CB236" s="26"/>
      <c r="CC236" s="26"/>
      <c r="CD236" s="57">
        <f t="shared" si="200"/>
        <v>202</v>
      </c>
      <c r="CE236" s="303"/>
      <c r="CF236" s="36" t="str">
        <f t="shared" si="201"/>
        <v/>
      </c>
      <c r="CL236" s="57">
        <f t="shared" si="202"/>
        <v>202</v>
      </c>
      <c r="CM236" s="303"/>
      <c r="CN236" s="36" t="str">
        <f t="shared" si="203"/>
        <v/>
      </c>
      <c r="CT236" s="57">
        <f t="shared" si="204"/>
        <v>202</v>
      </c>
      <c r="CU236" s="303"/>
      <c r="CV236" s="36" t="str">
        <f t="shared" si="205"/>
        <v/>
      </c>
      <c r="DB236" s="57">
        <f t="shared" si="206"/>
        <v>202</v>
      </c>
      <c r="DC236" s="303"/>
      <c r="DD236" s="36" t="str">
        <f t="shared" si="207"/>
        <v/>
      </c>
      <c r="DJ236" s="57">
        <f t="shared" si="208"/>
        <v>202</v>
      </c>
      <c r="DK236" s="303"/>
      <c r="DL236" s="36" t="str">
        <f t="shared" si="209"/>
        <v/>
      </c>
      <c r="DR236" s="57">
        <f t="shared" si="210"/>
        <v>202</v>
      </c>
      <c r="DS236" s="303"/>
      <c r="DT236" s="36" t="str">
        <f t="shared" si="211"/>
        <v/>
      </c>
      <c r="DZ236" s="57">
        <f t="shared" si="212"/>
        <v>202</v>
      </c>
      <c r="EA236" s="303"/>
      <c r="EB236" s="36" t="str">
        <f t="shared" si="213"/>
        <v/>
      </c>
      <c r="EC236" s="26"/>
      <c r="ED236" s="26"/>
      <c r="EE236" s="26"/>
      <c r="EF236" s="26"/>
      <c r="EG236" s="26"/>
      <c r="EH236" s="57">
        <f t="shared" si="214"/>
        <v>202</v>
      </c>
      <c r="EI236" s="303"/>
      <c r="EJ236" s="36" t="str">
        <f t="shared" si="215"/>
        <v/>
      </c>
      <c r="EK236" s="26"/>
      <c r="EL236" s="26"/>
      <c r="EM236" s="26"/>
      <c r="EN236" s="26"/>
      <c r="EO236" s="26"/>
      <c r="EP236" s="57">
        <f t="shared" si="216"/>
        <v>202</v>
      </c>
      <c r="EQ236" s="303"/>
      <c r="ER236" s="36" t="str">
        <f t="shared" si="217"/>
        <v/>
      </c>
      <c r="ES236" s="26"/>
      <c r="ET236" s="26"/>
      <c r="EU236" s="26"/>
      <c r="EV236" s="26"/>
      <c r="EW236" s="26"/>
      <c r="EX236" s="57">
        <f t="shared" si="218"/>
        <v>202</v>
      </c>
      <c r="EY236" s="303"/>
      <c r="EZ236" s="36" t="str">
        <f t="shared" si="219"/>
        <v/>
      </c>
      <c r="FA236" s="26"/>
      <c r="FB236" s="26"/>
      <c r="FC236" s="26"/>
      <c r="FD236" s="26"/>
      <c r="FE236" s="26"/>
    </row>
    <row r="237" spans="1:161" ht="14.5">
      <c r="A237" s="26"/>
      <c r="B237" s="57">
        <f t="shared" si="181"/>
        <v>203</v>
      </c>
      <c r="C237" s="462"/>
      <c r="D237" s="36" t="str">
        <f t="shared" si="180"/>
        <v/>
      </c>
      <c r="E237" s="26"/>
      <c r="F237" s="26"/>
      <c r="G237" s="26"/>
      <c r="H237" s="26"/>
      <c r="I237" s="26"/>
      <c r="J237" s="57">
        <f t="shared" si="182"/>
        <v>203</v>
      </c>
      <c r="K237" s="462"/>
      <c r="L237" s="36" t="str">
        <f t="shared" si="183"/>
        <v/>
      </c>
      <c r="M237" s="26"/>
      <c r="N237" s="26"/>
      <c r="O237" s="26"/>
      <c r="P237" s="26"/>
      <c r="Q237" s="26"/>
      <c r="R237" s="57">
        <f t="shared" si="184"/>
        <v>203</v>
      </c>
      <c r="S237" s="462"/>
      <c r="T237" s="36" t="str">
        <f t="shared" si="185"/>
        <v/>
      </c>
      <c r="U237" s="26"/>
      <c r="V237" s="26"/>
      <c r="W237" s="26"/>
      <c r="X237" s="26"/>
      <c r="Y237" s="26"/>
      <c r="Z237" s="57">
        <f t="shared" si="186"/>
        <v>203</v>
      </c>
      <c r="AA237" s="462"/>
      <c r="AB237" s="36" t="str">
        <f t="shared" si="187"/>
        <v/>
      </c>
      <c r="AC237" s="26"/>
      <c r="AD237" s="26"/>
      <c r="AE237" s="26"/>
      <c r="AF237" s="26"/>
      <c r="AG237" s="26"/>
      <c r="AH237" s="57">
        <f t="shared" si="188"/>
        <v>203</v>
      </c>
      <c r="AI237" s="462"/>
      <c r="AJ237" s="36" t="str">
        <f t="shared" si="189"/>
        <v/>
      </c>
      <c r="AK237" s="26"/>
      <c r="AL237" s="26"/>
      <c r="AM237" s="26"/>
      <c r="AN237" s="26"/>
      <c r="AO237" s="26"/>
      <c r="AP237" s="57">
        <f t="shared" si="190"/>
        <v>203</v>
      </c>
      <c r="AQ237" s="462"/>
      <c r="AR237" s="36" t="str">
        <f t="shared" si="191"/>
        <v/>
      </c>
      <c r="AS237" s="26"/>
      <c r="AT237" s="26"/>
      <c r="AU237" s="26"/>
      <c r="AV237" s="26"/>
      <c r="AW237" s="26"/>
      <c r="AX237" s="57">
        <f t="shared" si="192"/>
        <v>203</v>
      </c>
      <c r="AY237" s="462"/>
      <c r="AZ237" s="36" t="str">
        <f t="shared" si="193"/>
        <v/>
      </c>
      <c r="BA237" s="26"/>
      <c r="BB237" s="26"/>
      <c r="BC237" s="26"/>
      <c r="BD237" s="26"/>
      <c r="BE237" s="26"/>
      <c r="BF237" s="57">
        <f t="shared" si="194"/>
        <v>203</v>
      </c>
      <c r="BG237" s="462"/>
      <c r="BH237" s="36" t="str">
        <f t="shared" si="195"/>
        <v/>
      </c>
      <c r="BI237" s="26"/>
      <c r="BJ237" s="26"/>
      <c r="BK237" s="26"/>
      <c r="BL237" s="26"/>
      <c r="BM237" s="26"/>
      <c r="BN237" s="57">
        <f t="shared" si="196"/>
        <v>203</v>
      </c>
      <c r="BO237" s="303"/>
      <c r="BP237" s="36" t="str">
        <f t="shared" si="197"/>
        <v/>
      </c>
      <c r="BQ237" s="26"/>
      <c r="BR237" s="26"/>
      <c r="BS237" s="26"/>
      <c r="BT237" s="26"/>
      <c r="BU237" s="26"/>
      <c r="BV237" s="57">
        <f t="shared" si="198"/>
        <v>203</v>
      </c>
      <c r="BW237" s="303"/>
      <c r="BX237" s="36" t="str">
        <f t="shared" si="199"/>
        <v/>
      </c>
      <c r="BY237" s="26"/>
      <c r="BZ237" s="26"/>
      <c r="CA237" s="26"/>
      <c r="CB237" s="26"/>
      <c r="CC237" s="26"/>
      <c r="CD237" s="57">
        <f t="shared" si="200"/>
        <v>203</v>
      </c>
      <c r="CE237" s="303"/>
      <c r="CF237" s="36" t="str">
        <f t="shared" si="201"/>
        <v/>
      </c>
      <c r="CL237" s="57">
        <f t="shared" si="202"/>
        <v>203</v>
      </c>
      <c r="CM237" s="303"/>
      <c r="CN237" s="36" t="str">
        <f t="shared" si="203"/>
        <v/>
      </c>
      <c r="CT237" s="57">
        <f t="shared" si="204"/>
        <v>203</v>
      </c>
      <c r="CU237" s="303"/>
      <c r="CV237" s="36" t="str">
        <f t="shared" si="205"/>
        <v/>
      </c>
      <c r="DB237" s="57">
        <f t="shared" si="206"/>
        <v>203</v>
      </c>
      <c r="DC237" s="303"/>
      <c r="DD237" s="36" t="str">
        <f t="shared" si="207"/>
        <v/>
      </c>
      <c r="DJ237" s="57">
        <f t="shared" si="208"/>
        <v>203</v>
      </c>
      <c r="DK237" s="303"/>
      <c r="DL237" s="36" t="str">
        <f t="shared" si="209"/>
        <v/>
      </c>
      <c r="DR237" s="57">
        <f t="shared" si="210"/>
        <v>203</v>
      </c>
      <c r="DS237" s="303"/>
      <c r="DT237" s="36" t="str">
        <f t="shared" si="211"/>
        <v/>
      </c>
      <c r="DZ237" s="57">
        <f t="shared" si="212"/>
        <v>203</v>
      </c>
      <c r="EA237" s="303"/>
      <c r="EB237" s="36" t="str">
        <f t="shared" si="213"/>
        <v/>
      </c>
      <c r="EC237" s="26"/>
      <c r="ED237" s="26"/>
      <c r="EE237" s="26"/>
      <c r="EF237" s="26"/>
      <c r="EG237" s="26"/>
      <c r="EH237" s="57">
        <f t="shared" si="214"/>
        <v>203</v>
      </c>
      <c r="EI237" s="303"/>
      <c r="EJ237" s="36" t="str">
        <f t="shared" si="215"/>
        <v/>
      </c>
      <c r="EK237" s="26"/>
      <c r="EL237" s="26"/>
      <c r="EM237" s="26"/>
      <c r="EN237" s="26"/>
      <c r="EO237" s="26"/>
      <c r="EP237" s="57">
        <f t="shared" si="216"/>
        <v>203</v>
      </c>
      <c r="EQ237" s="303"/>
      <c r="ER237" s="36" t="str">
        <f t="shared" si="217"/>
        <v/>
      </c>
      <c r="ES237" s="26"/>
      <c r="ET237" s="26"/>
      <c r="EU237" s="26"/>
      <c r="EV237" s="26"/>
      <c r="EW237" s="26"/>
      <c r="EX237" s="57">
        <f t="shared" si="218"/>
        <v>203</v>
      </c>
      <c r="EY237" s="303"/>
      <c r="EZ237" s="36" t="str">
        <f t="shared" si="219"/>
        <v/>
      </c>
      <c r="FA237" s="26"/>
      <c r="FB237" s="26"/>
      <c r="FC237" s="26"/>
      <c r="FD237" s="26"/>
      <c r="FE237" s="26"/>
    </row>
    <row r="238" spans="1:161" ht="14.5">
      <c r="A238" s="26"/>
      <c r="B238" s="57">
        <f t="shared" si="181"/>
        <v>204</v>
      </c>
      <c r="C238" s="462"/>
      <c r="D238" s="36" t="str">
        <f t="shared" si="180"/>
        <v/>
      </c>
      <c r="E238" s="26"/>
      <c r="F238" s="26"/>
      <c r="G238" s="26"/>
      <c r="H238" s="26"/>
      <c r="I238" s="26"/>
      <c r="J238" s="57">
        <f t="shared" si="182"/>
        <v>204</v>
      </c>
      <c r="K238" s="462"/>
      <c r="L238" s="36" t="str">
        <f t="shared" si="183"/>
        <v/>
      </c>
      <c r="M238" s="26"/>
      <c r="N238" s="26"/>
      <c r="O238" s="26"/>
      <c r="P238" s="26"/>
      <c r="Q238" s="26"/>
      <c r="R238" s="57">
        <f t="shared" si="184"/>
        <v>204</v>
      </c>
      <c r="S238" s="462"/>
      <c r="T238" s="36" t="str">
        <f t="shared" si="185"/>
        <v/>
      </c>
      <c r="U238" s="26"/>
      <c r="V238" s="26"/>
      <c r="W238" s="26"/>
      <c r="X238" s="26"/>
      <c r="Y238" s="26"/>
      <c r="Z238" s="57">
        <f t="shared" si="186"/>
        <v>204</v>
      </c>
      <c r="AA238" s="462"/>
      <c r="AB238" s="36" t="str">
        <f t="shared" si="187"/>
        <v/>
      </c>
      <c r="AC238" s="26"/>
      <c r="AD238" s="26"/>
      <c r="AE238" s="26"/>
      <c r="AF238" s="26"/>
      <c r="AG238" s="26"/>
      <c r="AH238" s="57">
        <f t="shared" si="188"/>
        <v>204</v>
      </c>
      <c r="AI238" s="462"/>
      <c r="AJ238" s="36" t="str">
        <f t="shared" si="189"/>
        <v/>
      </c>
      <c r="AK238" s="26"/>
      <c r="AL238" s="26"/>
      <c r="AM238" s="26"/>
      <c r="AN238" s="26"/>
      <c r="AO238" s="26"/>
      <c r="AP238" s="57">
        <f t="shared" si="190"/>
        <v>204</v>
      </c>
      <c r="AQ238" s="462"/>
      <c r="AR238" s="36" t="str">
        <f t="shared" si="191"/>
        <v/>
      </c>
      <c r="AS238" s="26"/>
      <c r="AT238" s="26"/>
      <c r="AU238" s="26"/>
      <c r="AV238" s="26"/>
      <c r="AW238" s="26"/>
      <c r="AX238" s="57">
        <f t="shared" si="192"/>
        <v>204</v>
      </c>
      <c r="AY238" s="462"/>
      <c r="AZ238" s="36" t="str">
        <f t="shared" si="193"/>
        <v/>
      </c>
      <c r="BA238" s="26"/>
      <c r="BB238" s="26"/>
      <c r="BC238" s="26"/>
      <c r="BD238" s="26"/>
      <c r="BE238" s="26"/>
      <c r="BF238" s="57">
        <f t="shared" si="194"/>
        <v>204</v>
      </c>
      <c r="BG238" s="462"/>
      <c r="BH238" s="36" t="str">
        <f t="shared" si="195"/>
        <v/>
      </c>
      <c r="BI238" s="26"/>
      <c r="BJ238" s="26"/>
      <c r="BK238" s="26"/>
      <c r="BL238" s="26"/>
      <c r="BM238" s="26"/>
      <c r="BN238" s="57">
        <f t="shared" si="196"/>
        <v>204</v>
      </c>
      <c r="BO238" s="303"/>
      <c r="BP238" s="36" t="str">
        <f t="shared" si="197"/>
        <v/>
      </c>
      <c r="BQ238" s="26"/>
      <c r="BR238" s="26"/>
      <c r="BS238" s="26"/>
      <c r="BT238" s="26"/>
      <c r="BU238" s="26"/>
      <c r="BV238" s="57">
        <f t="shared" si="198"/>
        <v>204</v>
      </c>
      <c r="BW238" s="303"/>
      <c r="BX238" s="36" t="str">
        <f t="shared" si="199"/>
        <v/>
      </c>
      <c r="BY238" s="26"/>
      <c r="BZ238" s="26"/>
      <c r="CA238" s="26"/>
      <c r="CB238" s="26"/>
      <c r="CC238" s="26"/>
      <c r="CD238" s="57">
        <f t="shared" si="200"/>
        <v>204</v>
      </c>
      <c r="CE238" s="303"/>
      <c r="CF238" s="36" t="str">
        <f t="shared" si="201"/>
        <v/>
      </c>
      <c r="CL238" s="57">
        <f t="shared" si="202"/>
        <v>204</v>
      </c>
      <c r="CM238" s="303"/>
      <c r="CN238" s="36" t="str">
        <f t="shared" si="203"/>
        <v/>
      </c>
      <c r="CT238" s="57">
        <f t="shared" si="204"/>
        <v>204</v>
      </c>
      <c r="CU238" s="303"/>
      <c r="CV238" s="36" t="str">
        <f t="shared" si="205"/>
        <v/>
      </c>
      <c r="DB238" s="57">
        <f t="shared" si="206"/>
        <v>204</v>
      </c>
      <c r="DC238" s="303"/>
      <c r="DD238" s="36" t="str">
        <f t="shared" si="207"/>
        <v/>
      </c>
      <c r="DJ238" s="57">
        <f t="shared" si="208"/>
        <v>204</v>
      </c>
      <c r="DK238" s="303"/>
      <c r="DL238" s="36" t="str">
        <f t="shared" si="209"/>
        <v/>
      </c>
      <c r="DR238" s="57">
        <f t="shared" si="210"/>
        <v>204</v>
      </c>
      <c r="DS238" s="303"/>
      <c r="DT238" s="36" t="str">
        <f t="shared" si="211"/>
        <v/>
      </c>
      <c r="DZ238" s="57">
        <f t="shared" si="212"/>
        <v>204</v>
      </c>
      <c r="EA238" s="303"/>
      <c r="EB238" s="36" t="str">
        <f t="shared" si="213"/>
        <v/>
      </c>
      <c r="EC238" s="26"/>
      <c r="ED238" s="26"/>
      <c r="EE238" s="26"/>
      <c r="EF238" s="26"/>
      <c r="EG238" s="26"/>
      <c r="EH238" s="57">
        <f t="shared" si="214"/>
        <v>204</v>
      </c>
      <c r="EI238" s="303"/>
      <c r="EJ238" s="36" t="str">
        <f t="shared" si="215"/>
        <v/>
      </c>
      <c r="EK238" s="26"/>
      <c r="EL238" s="26"/>
      <c r="EM238" s="26"/>
      <c r="EN238" s="26"/>
      <c r="EO238" s="26"/>
      <c r="EP238" s="57">
        <f t="shared" si="216"/>
        <v>204</v>
      </c>
      <c r="EQ238" s="303"/>
      <c r="ER238" s="36" t="str">
        <f t="shared" si="217"/>
        <v/>
      </c>
      <c r="ES238" s="26"/>
      <c r="ET238" s="26"/>
      <c r="EU238" s="26"/>
      <c r="EV238" s="26"/>
      <c r="EW238" s="26"/>
      <c r="EX238" s="57">
        <f t="shared" si="218"/>
        <v>204</v>
      </c>
      <c r="EY238" s="303"/>
      <c r="EZ238" s="36" t="str">
        <f t="shared" si="219"/>
        <v/>
      </c>
      <c r="FA238" s="26"/>
      <c r="FB238" s="26"/>
      <c r="FC238" s="26"/>
      <c r="FD238" s="26"/>
      <c r="FE238" s="26"/>
    </row>
    <row r="239" spans="1:161" ht="14.5">
      <c r="A239" s="26"/>
      <c r="B239" s="57">
        <f t="shared" si="181"/>
        <v>205</v>
      </c>
      <c r="C239" s="462"/>
      <c r="D239" s="36" t="str">
        <f t="shared" si="180"/>
        <v/>
      </c>
      <c r="E239" s="26"/>
      <c r="F239" s="26"/>
      <c r="G239" s="26"/>
      <c r="H239" s="26"/>
      <c r="I239" s="26"/>
      <c r="J239" s="57">
        <f t="shared" si="182"/>
        <v>205</v>
      </c>
      <c r="K239" s="462"/>
      <c r="L239" s="36" t="str">
        <f t="shared" si="183"/>
        <v/>
      </c>
      <c r="M239" s="26"/>
      <c r="N239" s="26"/>
      <c r="O239" s="26"/>
      <c r="P239" s="26"/>
      <c r="Q239" s="26"/>
      <c r="R239" s="57">
        <f t="shared" si="184"/>
        <v>205</v>
      </c>
      <c r="S239" s="462"/>
      <c r="T239" s="36" t="str">
        <f t="shared" si="185"/>
        <v/>
      </c>
      <c r="U239" s="26"/>
      <c r="V239" s="26"/>
      <c r="W239" s="26"/>
      <c r="X239" s="26"/>
      <c r="Y239" s="26"/>
      <c r="Z239" s="57">
        <f t="shared" si="186"/>
        <v>205</v>
      </c>
      <c r="AA239" s="462"/>
      <c r="AB239" s="36" t="str">
        <f t="shared" si="187"/>
        <v/>
      </c>
      <c r="AC239" s="26"/>
      <c r="AD239" s="26"/>
      <c r="AE239" s="26"/>
      <c r="AF239" s="26"/>
      <c r="AG239" s="26"/>
      <c r="AH239" s="57">
        <f t="shared" si="188"/>
        <v>205</v>
      </c>
      <c r="AI239" s="462"/>
      <c r="AJ239" s="36" t="str">
        <f t="shared" si="189"/>
        <v/>
      </c>
      <c r="AK239" s="26"/>
      <c r="AL239" s="26"/>
      <c r="AM239" s="26"/>
      <c r="AN239" s="26"/>
      <c r="AO239" s="26"/>
      <c r="AP239" s="57">
        <f t="shared" si="190"/>
        <v>205</v>
      </c>
      <c r="AQ239" s="462"/>
      <c r="AR239" s="36" t="str">
        <f t="shared" si="191"/>
        <v/>
      </c>
      <c r="AS239" s="26"/>
      <c r="AT239" s="26"/>
      <c r="AU239" s="26"/>
      <c r="AV239" s="26"/>
      <c r="AW239" s="26"/>
      <c r="AX239" s="57">
        <f t="shared" si="192"/>
        <v>205</v>
      </c>
      <c r="AY239" s="462"/>
      <c r="AZ239" s="36" t="str">
        <f t="shared" si="193"/>
        <v/>
      </c>
      <c r="BA239" s="26"/>
      <c r="BB239" s="26"/>
      <c r="BC239" s="26"/>
      <c r="BD239" s="26"/>
      <c r="BE239" s="26"/>
      <c r="BF239" s="57">
        <f t="shared" si="194"/>
        <v>205</v>
      </c>
      <c r="BG239" s="462"/>
      <c r="BH239" s="36" t="str">
        <f t="shared" si="195"/>
        <v/>
      </c>
      <c r="BI239" s="26"/>
      <c r="BJ239" s="26"/>
      <c r="BK239" s="26"/>
      <c r="BL239" s="26"/>
      <c r="BM239" s="26"/>
      <c r="BN239" s="57">
        <f t="shared" si="196"/>
        <v>205</v>
      </c>
      <c r="BO239" s="303"/>
      <c r="BP239" s="36" t="str">
        <f t="shared" si="197"/>
        <v/>
      </c>
      <c r="BQ239" s="26"/>
      <c r="BR239" s="26"/>
      <c r="BS239" s="26"/>
      <c r="BT239" s="26"/>
      <c r="BU239" s="26"/>
      <c r="BV239" s="57">
        <f t="shared" si="198"/>
        <v>205</v>
      </c>
      <c r="BW239" s="303"/>
      <c r="BX239" s="36" t="str">
        <f t="shared" si="199"/>
        <v/>
      </c>
      <c r="BY239" s="26"/>
      <c r="BZ239" s="26"/>
      <c r="CA239" s="26"/>
      <c r="CB239" s="26"/>
      <c r="CC239" s="26"/>
      <c r="CD239" s="57">
        <f t="shared" si="200"/>
        <v>205</v>
      </c>
      <c r="CE239" s="303"/>
      <c r="CF239" s="36" t="str">
        <f t="shared" si="201"/>
        <v/>
      </c>
      <c r="CL239" s="57">
        <f t="shared" si="202"/>
        <v>205</v>
      </c>
      <c r="CM239" s="303"/>
      <c r="CN239" s="36" t="str">
        <f t="shared" si="203"/>
        <v/>
      </c>
      <c r="CT239" s="57">
        <f t="shared" si="204"/>
        <v>205</v>
      </c>
      <c r="CU239" s="303"/>
      <c r="CV239" s="36" t="str">
        <f t="shared" si="205"/>
        <v/>
      </c>
      <c r="DB239" s="57">
        <f t="shared" si="206"/>
        <v>205</v>
      </c>
      <c r="DC239" s="303"/>
      <c r="DD239" s="36" t="str">
        <f t="shared" si="207"/>
        <v/>
      </c>
      <c r="DJ239" s="57">
        <f t="shared" si="208"/>
        <v>205</v>
      </c>
      <c r="DK239" s="303"/>
      <c r="DL239" s="36" t="str">
        <f t="shared" si="209"/>
        <v/>
      </c>
      <c r="DR239" s="57">
        <f t="shared" si="210"/>
        <v>205</v>
      </c>
      <c r="DS239" s="303"/>
      <c r="DT239" s="36" t="str">
        <f t="shared" si="211"/>
        <v/>
      </c>
      <c r="DZ239" s="57">
        <f t="shared" si="212"/>
        <v>205</v>
      </c>
      <c r="EA239" s="303"/>
      <c r="EB239" s="36" t="str">
        <f t="shared" si="213"/>
        <v/>
      </c>
      <c r="EC239" s="26"/>
      <c r="ED239" s="26"/>
      <c r="EE239" s="26"/>
      <c r="EF239" s="26"/>
      <c r="EG239" s="26"/>
      <c r="EH239" s="57">
        <f t="shared" si="214"/>
        <v>205</v>
      </c>
      <c r="EI239" s="303"/>
      <c r="EJ239" s="36" t="str">
        <f t="shared" si="215"/>
        <v/>
      </c>
      <c r="EK239" s="26"/>
      <c r="EL239" s="26"/>
      <c r="EM239" s="26"/>
      <c r="EN239" s="26"/>
      <c r="EO239" s="26"/>
      <c r="EP239" s="57">
        <f t="shared" si="216"/>
        <v>205</v>
      </c>
      <c r="EQ239" s="303"/>
      <c r="ER239" s="36" t="str">
        <f t="shared" si="217"/>
        <v/>
      </c>
      <c r="ES239" s="26"/>
      <c r="ET239" s="26"/>
      <c r="EU239" s="26"/>
      <c r="EV239" s="26"/>
      <c r="EW239" s="26"/>
      <c r="EX239" s="57">
        <f t="shared" si="218"/>
        <v>205</v>
      </c>
      <c r="EY239" s="303"/>
      <c r="EZ239" s="36" t="str">
        <f t="shared" si="219"/>
        <v/>
      </c>
      <c r="FA239" s="26"/>
      <c r="FB239" s="26"/>
      <c r="FC239" s="26"/>
      <c r="FD239" s="26"/>
      <c r="FE239" s="26"/>
    </row>
    <row r="240" spans="1:161" ht="14.5">
      <c r="A240" s="26"/>
      <c r="B240" s="57">
        <f t="shared" si="181"/>
        <v>206</v>
      </c>
      <c r="C240" s="462"/>
      <c r="D240" s="36" t="str">
        <f t="shared" si="180"/>
        <v/>
      </c>
      <c r="E240" s="26"/>
      <c r="F240" s="26"/>
      <c r="G240" s="26"/>
      <c r="H240" s="26"/>
      <c r="I240" s="26"/>
      <c r="J240" s="57">
        <f t="shared" si="182"/>
        <v>206</v>
      </c>
      <c r="K240" s="462"/>
      <c r="L240" s="36" t="str">
        <f t="shared" si="183"/>
        <v/>
      </c>
      <c r="M240" s="26"/>
      <c r="N240" s="26"/>
      <c r="O240" s="26"/>
      <c r="P240" s="26"/>
      <c r="Q240" s="26"/>
      <c r="R240" s="57">
        <f t="shared" si="184"/>
        <v>206</v>
      </c>
      <c r="S240" s="462"/>
      <c r="T240" s="36" t="str">
        <f t="shared" si="185"/>
        <v/>
      </c>
      <c r="U240" s="26"/>
      <c r="V240" s="26"/>
      <c r="W240" s="26"/>
      <c r="X240" s="26"/>
      <c r="Y240" s="26"/>
      <c r="Z240" s="57">
        <f t="shared" si="186"/>
        <v>206</v>
      </c>
      <c r="AA240" s="462"/>
      <c r="AB240" s="36" t="str">
        <f t="shared" si="187"/>
        <v/>
      </c>
      <c r="AC240" s="26"/>
      <c r="AD240" s="26"/>
      <c r="AE240" s="26"/>
      <c r="AF240" s="26"/>
      <c r="AG240" s="26"/>
      <c r="AH240" s="57">
        <f t="shared" si="188"/>
        <v>206</v>
      </c>
      <c r="AI240" s="462"/>
      <c r="AJ240" s="36" t="str">
        <f t="shared" si="189"/>
        <v/>
      </c>
      <c r="AK240" s="26"/>
      <c r="AL240" s="26"/>
      <c r="AM240" s="26"/>
      <c r="AN240" s="26"/>
      <c r="AO240" s="26"/>
      <c r="AP240" s="57">
        <f t="shared" si="190"/>
        <v>206</v>
      </c>
      <c r="AQ240" s="462"/>
      <c r="AR240" s="36" t="str">
        <f t="shared" si="191"/>
        <v/>
      </c>
      <c r="AS240" s="26"/>
      <c r="AT240" s="26"/>
      <c r="AU240" s="26"/>
      <c r="AV240" s="26"/>
      <c r="AW240" s="26"/>
      <c r="AX240" s="57">
        <f t="shared" si="192"/>
        <v>206</v>
      </c>
      <c r="AY240" s="462"/>
      <c r="AZ240" s="36" t="str">
        <f t="shared" si="193"/>
        <v/>
      </c>
      <c r="BA240" s="26"/>
      <c r="BB240" s="26"/>
      <c r="BC240" s="26"/>
      <c r="BD240" s="26"/>
      <c r="BE240" s="26"/>
      <c r="BF240" s="57">
        <f t="shared" si="194"/>
        <v>206</v>
      </c>
      <c r="BG240" s="462"/>
      <c r="BH240" s="36" t="str">
        <f t="shared" si="195"/>
        <v/>
      </c>
      <c r="BI240" s="26"/>
      <c r="BJ240" s="26"/>
      <c r="BK240" s="26"/>
      <c r="BL240" s="26"/>
      <c r="BM240" s="26"/>
      <c r="BN240" s="57">
        <f t="shared" si="196"/>
        <v>206</v>
      </c>
      <c r="BO240" s="303"/>
      <c r="BP240" s="36" t="str">
        <f t="shared" si="197"/>
        <v/>
      </c>
      <c r="BQ240" s="26"/>
      <c r="BR240" s="26"/>
      <c r="BS240" s="26"/>
      <c r="BT240" s="26"/>
      <c r="BU240" s="26"/>
      <c r="BV240" s="57">
        <f t="shared" si="198"/>
        <v>206</v>
      </c>
      <c r="BW240" s="303"/>
      <c r="BX240" s="36" t="str">
        <f t="shared" si="199"/>
        <v/>
      </c>
      <c r="BY240" s="26"/>
      <c r="BZ240" s="26"/>
      <c r="CA240" s="26"/>
      <c r="CB240" s="26"/>
      <c r="CC240" s="26"/>
      <c r="CD240" s="57">
        <f t="shared" si="200"/>
        <v>206</v>
      </c>
      <c r="CE240" s="303"/>
      <c r="CF240" s="36" t="str">
        <f t="shared" si="201"/>
        <v/>
      </c>
      <c r="CL240" s="57">
        <f t="shared" si="202"/>
        <v>206</v>
      </c>
      <c r="CM240" s="303"/>
      <c r="CN240" s="36" t="str">
        <f t="shared" si="203"/>
        <v/>
      </c>
      <c r="CT240" s="57">
        <f t="shared" si="204"/>
        <v>206</v>
      </c>
      <c r="CU240" s="303"/>
      <c r="CV240" s="36" t="str">
        <f t="shared" si="205"/>
        <v/>
      </c>
      <c r="DB240" s="57">
        <f t="shared" si="206"/>
        <v>206</v>
      </c>
      <c r="DC240" s="303"/>
      <c r="DD240" s="36" t="str">
        <f t="shared" si="207"/>
        <v/>
      </c>
      <c r="DJ240" s="57">
        <f t="shared" si="208"/>
        <v>206</v>
      </c>
      <c r="DK240" s="303"/>
      <c r="DL240" s="36" t="str">
        <f t="shared" si="209"/>
        <v/>
      </c>
      <c r="DR240" s="57">
        <f t="shared" si="210"/>
        <v>206</v>
      </c>
      <c r="DS240" s="303"/>
      <c r="DT240" s="36" t="str">
        <f t="shared" si="211"/>
        <v/>
      </c>
      <c r="DZ240" s="57">
        <f t="shared" si="212"/>
        <v>206</v>
      </c>
      <c r="EA240" s="303"/>
      <c r="EB240" s="36" t="str">
        <f t="shared" si="213"/>
        <v/>
      </c>
      <c r="EC240" s="26"/>
      <c r="ED240" s="26"/>
      <c r="EE240" s="26"/>
      <c r="EF240" s="26"/>
      <c r="EG240" s="26"/>
      <c r="EH240" s="57">
        <f t="shared" si="214"/>
        <v>206</v>
      </c>
      <c r="EI240" s="303"/>
      <c r="EJ240" s="36" t="str">
        <f t="shared" si="215"/>
        <v/>
      </c>
      <c r="EK240" s="26"/>
      <c r="EL240" s="26"/>
      <c r="EM240" s="26"/>
      <c r="EN240" s="26"/>
      <c r="EO240" s="26"/>
      <c r="EP240" s="57">
        <f t="shared" si="216"/>
        <v>206</v>
      </c>
      <c r="EQ240" s="303"/>
      <c r="ER240" s="36" t="str">
        <f t="shared" si="217"/>
        <v/>
      </c>
      <c r="ES240" s="26"/>
      <c r="ET240" s="26"/>
      <c r="EU240" s="26"/>
      <c r="EV240" s="26"/>
      <c r="EW240" s="26"/>
      <c r="EX240" s="57">
        <f t="shared" si="218"/>
        <v>206</v>
      </c>
      <c r="EY240" s="303"/>
      <c r="EZ240" s="36" t="str">
        <f t="shared" si="219"/>
        <v/>
      </c>
      <c r="FA240" s="26"/>
      <c r="FB240" s="26"/>
      <c r="FC240" s="26"/>
      <c r="FD240" s="26"/>
      <c r="FE240" s="26"/>
    </row>
    <row r="241" spans="1:161" ht="14.5">
      <c r="A241" s="26"/>
      <c r="B241" s="57">
        <f t="shared" si="181"/>
        <v>207</v>
      </c>
      <c r="C241" s="462"/>
      <c r="D241" s="36" t="str">
        <f t="shared" si="180"/>
        <v/>
      </c>
      <c r="E241" s="26"/>
      <c r="F241" s="26"/>
      <c r="G241" s="26"/>
      <c r="H241" s="26"/>
      <c r="I241" s="26"/>
      <c r="J241" s="57">
        <f t="shared" si="182"/>
        <v>207</v>
      </c>
      <c r="K241" s="462"/>
      <c r="L241" s="36" t="str">
        <f t="shared" si="183"/>
        <v/>
      </c>
      <c r="M241" s="26"/>
      <c r="N241" s="26"/>
      <c r="O241" s="26"/>
      <c r="P241" s="26"/>
      <c r="Q241" s="26"/>
      <c r="R241" s="57">
        <f t="shared" si="184"/>
        <v>207</v>
      </c>
      <c r="S241" s="462"/>
      <c r="T241" s="36" t="str">
        <f t="shared" si="185"/>
        <v/>
      </c>
      <c r="U241" s="26"/>
      <c r="V241" s="26"/>
      <c r="W241" s="26"/>
      <c r="X241" s="26"/>
      <c r="Y241" s="26"/>
      <c r="Z241" s="57">
        <f t="shared" si="186"/>
        <v>207</v>
      </c>
      <c r="AA241" s="462"/>
      <c r="AB241" s="36" t="str">
        <f t="shared" si="187"/>
        <v/>
      </c>
      <c r="AC241" s="26"/>
      <c r="AD241" s="26"/>
      <c r="AE241" s="26"/>
      <c r="AF241" s="26"/>
      <c r="AG241" s="26"/>
      <c r="AH241" s="57">
        <f t="shared" si="188"/>
        <v>207</v>
      </c>
      <c r="AI241" s="462"/>
      <c r="AJ241" s="36" t="str">
        <f t="shared" si="189"/>
        <v/>
      </c>
      <c r="AK241" s="26"/>
      <c r="AL241" s="26"/>
      <c r="AM241" s="26"/>
      <c r="AN241" s="26"/>
      <c r="AO241" s="26"/>
      <c r="AP241" s="57">
        <f t="shared" si="190"/>
        <v>207</v>
      </c>
      <c r="AQ241" s="462"/>
      <c r="AR241" s="36" t="str">
        <f t="shared" si="191"/>
        <v/>
      </c>
      <c r="AS241" s="26"/>
      <c r="AT241" s="26"/>
      <c r="AU241" s="26"/>
      <c r="AV241" s="26"/>
      <c r="AW241" s="26"/>
      <c r="AX241" s="57">
        <f t="shared" si="192"/>
        <v>207</v>
      </c>
      <c r="AY241" s="462"/>
      <c r="AZ241" s="36" t="str">
        <f t="shared" si="193"/>
        <v/>
      </c>
      <c r="BA241" s="26"/>
      <c r="BB241" s="26"/>
      <c r="BC241" s="26"/>
      <c r="BD241" s="26"/>
      <c r="BE241" s="26"/>
      <c r="BF241" s="57">
        <f t="shared" si="194"/>
        <v>207</v>
      </c>
      <c r="BG241" s="462"/>
      <c r="BH241" s="36" t="str">
        <f t="shared" si="195"/>
        <v/>
      </c>
      <c r="BI241" s="26"/>
      <c r="BJ241" s="26"/>
      <c r="BK241" s="26"/>
      <c r="BL241" s="26"/>
      <c r="BM241" s="26"/>
      <c r="BN241" s="57">
        <f t="shared" si="196"/>
        <v>207</v>
      </c>
      <c r="BO241" s="303"/>
      <c r="BP241" s="36" t="str">
        <f t="shared" si="197"/>
        <v/>
      </c>
      <c r="BQ241" s="26"/>
      <c r="BR241" s="26"/>
      <c r="BS241" s="26"/>
      <c r="BT241" s="26"/>
      <c r="BU241" s="26"/>
      <c r="BV241" s="57">
        <f t="shared" si="198"/>
        <v>207</v>
      </c>
      <c r="BW241" s="303"/>
      <c r="BX241" s="36" t="str">
        <f t="shared" si="199"/>
        <v/>
      </c>
      <c r="BY241" s="26"/>
      <c r="BZ241" s="26"/>
      <c r="CA241" s="26"/>
      <c r="CB241" s="26"/>
      <c r="CC241" s="26"/>
      <c r="CD241" s="57">
        <f t="shared" si="200"/>
        <v>207</v>
      </c>
      <c r="CE241" s="303"/>
      <c r="CF241" s="36" t="str">
        <f t="shared" si="201"/>
        <v/>
      </c>
      <c r="CL241" s="57">
        <f t="shared" si="202"/>
        <v>207</v>
      </c>
      <c r="CM241" s="303"/>
      <c r="CN241" s="36" t="str">
        <f t="shared" si="203"/>
        <v/>
      </c>
      <c r="CT241" s="57">
        <f t="shared" si="204"/>
        <v>207</v>
      </c>
      <c r="CU241" s="303"/>
      <c r="CV241" s="36" t="str">
        <f t="shared" si="205"/>
        <v/>
      </c>
      <c r="DB241" s="57">
        <f t="shared" si="206"/>
        <v>207</v>
      </c>
      <c r="DC241" s="303"/>
      <c r="DD241" s="36" t="str">
        <f t="shared" si="207"/>
        <v/>
      </c>
      <c r="DJ241" s="57">
        <f t="shared" si="208"/>
        <v>207</v>
      </c>
      <c r="DK241" s="303"/>
      <c r="DL241" s="36" t="str">
        <f t="shared" si="209"/>
        <v/>
      </c>
      <c r="DR241" s="57">
        <f t="shared" si="210"/>
        <v>207</v>
      </c>
      <c r="DS241" s="303"/>
      <c r="DT241" s="36" t="str">
        <f t="shared" si="211"/>
        <v/>
      </c>
      <c r="DZ241" s="57">
        <f t="shared" si="212"/>
        <v>207</v>
      </c>
      <c r="EA241" s="303"/>
      <c r="EB241" s="36" t="str">
        <f t="shared" si="213"/>
        <v/>
      </c>
      <c r="EC241" s="26"/>
      <c r="ED241" s="26"/>
      <c r="EE241" s="26"/>
      <c r="EF241" s="26"/>
      <c r="EG241" s="26"/>
      <c r="EH241" s="57">
        <f t="shared" si="214"/>
        <v>207</v>
      </c>
      <c r="EI241" s="303"/>
      <c r="EJ241" s="36" t="str">
        <f t="shared" si="215"/>
        <v/>
      </c>
      <c r="EK241" s="26"/>
      <c r="EL241" s="26"/>
      <c r="EM241" s="26"/>
      <c r="EN241" s="26"/>
      <c r="EO241" s="26"/>
      <c r="EP241" s="57">
        <f t="shared" si="216"/>
        <v>207</v>
      </c>
      <c r="EQ241" s="303"/>
      <c r="ER241" s="36" t="str">
        <f t="shared" si="217"/>
        <v/>
      </c>
      <c r="ES241" s="26"/>
      <c r="ET241" s="26"/>
      <c r="EU241" s="26"/>
      <c r="EV241" s="26"/>
      <c r="EW241" s="26"/>
      <c r="EX241" s="57">
        <f t="shared" si="218"/>
        <v>207</v>
      </c>
      <c r="EY241" s="303"/>
      <c r="EZ241" s="36" t="str">
        <f t="shared" si="219"/>
        <v/>
      </c>
      <c r="FA241" s="26"/>
      <c r="FB241" s="26"/>
      <c r="FC241" s="26"/>
      <c r="FD241" s="26"/>
      <c r="FE241" s="26"/>
    </row>
    <row r="242" spans="1:161" ht="14.5">
      <c r="A242" s="26"/>
      <c r="B242" s="57">
        <f t="shared" si="181"/>
        <v>208</v>
      </c>
      <c r="C242" s="462"/>
      <c r="D242" s="36" t="str">
        <f t="shared" si="180"/>
        <v/>
      </c>
      <c r="E242" s="26"/>
      <c r="F242" s="26"/>
      <c r="G242" s="26"/>
      <c r="H242" s="26"/>
      <c r="I242" s="26"/>
      <c r="J242" s="57">
        <f t="shared" si="182"/>
        <v>208</v>
      </c>
      <c r="K242" s="462"/>
      <c r="L242" s="36" t="str">
        <f t="shared" si="183"/>
        <v/>
      </c>
      <c r="M242" s="26"/>
      <c r="N242" s="26"/>
      <c r="O242" s="26"/>
      <c r="P242" s="26"/>
      <c r="Q242" s="26"/>
      <c r="R242" s="57">
        <f t="shared" si="184"/>
        <v>208</v>
      </c>
      <c r="S242" s="462"/>
      <c r="T242" s="36" t="str">
        <f t="shared" si="185"/>
        <v/>
      </c>
      <c r="U242" s="26"/>
      <c r="V242" s="26"/>
      <c r="W242" s="26"/>
      <c r="X242" s="26"/>
      <c r="Y242" s="26"/>
      <c r="Z242" s="57">
        <f t="shared" si="186"/>
        <v>208</v>
      </c>
      <c r="AA242" s="462"/>
      <c r="AB242" s="36" t="str">
        <f t="shared" si="187"/>
        <v/>
      </c>
      <c r="AC242" s="26"/>
      <c r="AD242" s="26"/>
      <c r="AE242" s="26"/>
      <c r="AF242" s="26"/>
      <c r="AG242" s="26"/>
      <c r="AH242" s="57">
        <f t="shared" si="188"/>
        <v>208</v>
      </c>
      <c r="AI242" s="462"/>
      <c r="AJ242" s="36" t="str">
        <f t="shared" si="189"/>
        <v/>
      </c>
      <c r="AK242" s="26"/>
      <c r="AL242" s="26"/>
      <c r="AM242" s="26"/>
      <c r="AN242" s="26"/>
      <c r="AO242" s="26"/>
      <c r="AP242" s="57">
        <f t="shared" si="190"/>
        <v>208</v>
      </c>
      <c r="AQ242" s="462"/>
      <c r="AR242" s="36" t="str">
        <f t="shared" si="191"/>
        <v/>
      </c>
      <c r="AS242" s="26"/>
      <c r="AT242" s="26"/>
      <c r="AU242" s="26"/>
      <c r="AV242" s="26"/>
      <c r="AW242" s="26"/>
      <c r="AX242" s="57">
        <f t="shared" si="192"/>
        <v>208</v>
      </c>
      <c r="AY242" s="462"/>
      <c r="AZ242" s="36" t="str">
        <f t="shared" si="193"/>
        <v/>
      </c>
      <c r="BA242" s="26"/>
      <c r="BB242" s="26"/>
      <c r="BC242" s="26"/>
      <c r="BD242" s="26"/>
      <c r="BE242" s="26"/>
      <c r="BF242" s="57">
        <f t="shared" si="194"/>
        <v>208</v>
      </c>
      <c r="BG242" s="462"/>
      <c r="BH242" s="36" t="str">
        <f t="shared" si="195"/>
        <v/>
      </c>
      <c r="BI242" s="26"/>
      <c r="BJ242" s="26"/>
      <c r="BK242" s="26"/>
      <c r="BL242" s="26"/>
      <c r="BM242" s="26"/>
      <c r="BN242" s="57">
        <f t="shared" si="196"/>
        <v>208</v>
      </c>
      <c r="BO242" s="303"/>
      <c r="BP242" s="36" t="str">
        <f t="shared" si="197"/>
        <v/>
      </c>
      <c r="BQ242" s="26"/>
      <c r="BR242" s="26"/>
      <c r="BS242" s="26"/>
      <c r="BT242" s="26"/>
      <c r="BU242" s="26"/>
      <c r="BV242" s="57">
        <f t="shared" si="198"/>
        <v>208</v>
      </c>
      <c r="BW242" s="303"/>
      <c r="BX242" s="36" t="str">
        <f t="shared" si="199"/>
        <v/>
      </c>
      <c r="BY242" s="26"/>
      <c r="BZ242" s="26"/>
      <c r="CA242" s="26"/>
      <c r="CB242" s="26"/>
      <c r="CC242" s="26"/>
      <c r="CD242" s="57">
        <f t="shared" si="200"/>
        <v>208</v>
      </c>
      <c r="CE242" s="303"/>
      <c r="CF242" s="36" t="str">
        <f t="shared" si="201"/>
        <v/>
      </c>
      <c r="CL242" s="57">
        <f t="shared" si="202"/>
        <v>208</v>
      </c>
      <c r="CM242" s="303"/>
      <c r="CN242" s="36" t="str">
        <f t="shared" si="203"/>
        <v/>
      </c>
      <c r="CT242" s="57">
        <f t="shared" si="204"/>
        <v>208</v>
      </c>
      <c r="CU242" s="303"/>
      <c r="CV242" s="36" t="str">
        <f t="shared" si="205"/>
        <v/>
      </c>
      <c r="DB242" s="57">
        <f t="shared" si="206"/>
        <v>208</v>
      </c>
      <c r="DC242" s="303"/>
      <c r="DD242" s="36" t="str">
        <f t="shared" si="207"/>
        <v/>
      </c>
      <c r="DJ242" s="57">
        <f t="shared" si="208"/>
        <v>208</v>
      </c>
      <c r="DK242" s="303"/>
      <c r="DL242" s="36" t="str">
        <f t="shared" si="209"/>
        <v/>
      </c>
      <c r="DR242" s="57">
        <f t="shared" si="210"/>
        <v>208</v>
      </c>
      <c r="DS242" s="303"/>
      <c r="DT242" s="36" t="str">
        <f t="shared" si="211"/>
        <v/>
      </c>
      <c r="DZ242" s="57">
        <f t="shared" si="212"/>
        <v>208</v>
      </c>
      <c r="EA242" s="303"/>
      <c r="EB242" s="36" t="str">
        <f t="shared" si="213"/>
        <v/>
      </c>
      <c r="EC242" s="26"/>
      <c r="ED242" s="26"/>
      <c r="EE242" s="26"/>
      <c r="EF242" s="26"/>
      <c r="EG242" s="26"/>
      <c r="EH242" s="57">
        <f t="shared" si="214"/>
        <v>208</v>
      </c>
      <c r="EI242" s="303"/>
      <c r="EJ242" s="36" t="str">
        <f t="shared" si="215"/>
        <v/>
      </c>
      <c r="EK242" s="26"/>
      <c r="EL242" s="26"/>
      <c r="EM242" s="26"/>
      <c r="EN242" s="26"/>
      <c r="EO242" s="26"/>
      <c r="EP242" s="57">
        <f t="shared" si="216"/>
        <v>208</v>
      </c>
      <c r="EQ242" s="303"/>
      <c r="ER242" s="36" t="str">
        <f t="shared" si="217"/>
        <v/>
      </c>
      <c r="ES242" s="26"/>
      <c r="ET242" s="26"/>
      <c r="EU242" s="26"/>
      <c r="EV242" s="26"/>
      <c r="EW242" s="26"/>
      <c r="EX242" s="57">
        <f t="shared" si="218"/>
        <v>208</v>
      </c>
      <c r="EY242" s="303"/>
      <c r="EZ242" s="36" t="str">
        <f t="shared" si="219"/>
        <v/>
      </c>
      <c r="FA242" s="26"/>
      <c r="FB242" s="26"/>
      <c r="FC242" s="26"/>
      <c r="FD242" s="26"/>
      <c r="FE242" s="26"/>
    </row>
    <row r="243" spans="1:161" ht="14.5">
      <c r="A243" s="26"/>
      <c r="B243" s="57">
        <f t="shared" si="181"/>
        <v>209</v>
      </c>
      <c r="C243" s="462"/>
      <c r="D243" s="36" t="str">
        <f t="shared" si="180"/>
        <v/>
      </c>
      <c r="E243" s="26"/>
      <c r="F243" s="26"/>
      <c r="G243" s="26"/>
      <c r="H243" s="26"/>
      <c r="I243" s="26"/>
      <c r="J243" s="57">
        <f t="shared" si="182"/>
        <v>209</v>
      </c>
      <c r="K243" s="462"/>
      <c r="L243" s="36" t="str">
        <f t="shared" si="183"/>
        <v/>
      </c>
      <c r="M243" s="26"/>
      <c r="N243" s="26"/>
      <c r="O243" s="26"/>
      <c r="P243" s="26"/>
      <c r="Q243" s="26"/>
      <c r="R243" s="57">
        <f t="shared" si="184"/>
        <v>209</v>
      </c>
      <c r="S243" s="462"/>
      <c r="T243" s="36" t="str">
        <f t="shared" si="185"/>
        <v/>
      </c>
      <c r="U243" s="26"/>
      <c r="V243" s="26"/>
      <c r="W243" s="26"/>
      <c r="X243" s="26"/>
      <c r="Y243" s="26"/>
      <c r="Z243" s="57">
        <f t="shared" si="186"/>
        <v>209</v>
      </c>
      <c r="AA243" s="462"/>
      <c r="AB243" s="36" t="str">
        <f t="shared" si="187"/>
        <v/>
      </c>
      <c r="AC243" s="26"/>
      <c r="AD243" s="26"/>
      <c r="AE243" s="26"/>
      <c r="AF243" s="26"/>
      <c r="AG243" s="26"/>
      <c r="AH243" s="57">
        <f t="shared" si="188"/>
        <v>209</v>
      </c>
      <c r="AI243" s="462"/>
      <c r="AJ243" s="36" t="str">
        <f t="shared" si="189"/>
        <v/>
      </c>
      <c r="AK243" s="26"/>
      <c r="AL243" s="26"/>
      <c r="AM243" s="26"/>
      <c r="AN243" s="26"/>
      <c r="AO243" s="26"/>
      <c r="AP243" s="57">
        <f t="shared" si="190"/>
        <v>209</v>
      </c>
      <c r="AQ243" s="462"/>
      <c r="AR243" s="36" t="str">
        <f t="shared" si="191"/>
        <v/>
      </c>
      <c r="AS243" s="26"/>
      <c r="AT243" s="26"/>
      <c r="AU243" s="26"/>
      <c r="AV243" s="26"/>
      <c r="AW243" s="26"/>
      <c r="AX243" s="57">
        <f t="shared" si="192"/>
        <v>209</v>
      </c>
      <c r="AY243" s="462"/>
      <c r="AZ243" s="36" t="str">
        <f t="shared" si="193"/>
        <v/>
      </c>
      <c r="BA243" s="26"/>
      <c r="BB243" s="26"/>
      <c r="BC243" s="26"/>
      <c r="BD243" s="26"/>
      <c r="BE243" s="26"/>
      <c r="BF243" s="57">
        <f t="shared" si="194"/>
        <v>209</v>
      </c>
      <c r="BG243" s="462"/>
      <c r="BH243" s="36" t="str">
        <f t="shared" si="195"/>
        <v/>
      </c>
      <c r="BI243" s="26"/>
      <c r="BJ243" s="26"/>
      <c r="BK243" s="26"/>
      <c r="BL243" s="26"/>
      <c r="BM243" s="26"/>
      <c r="BN243" s="57">
        <f t="shared" si="196"/>
        <v>209</v>
      </c>
      <c r="BO243" s="303"/>
      <c r="BP243" s="36" t="str">
        <f t="shared" si="197"/>
        <v/>
      </c>
      <c r="BQ243" s="26"/>
      <c r="BR243" s="26"/>
      <c r="BS243" s="26"/>
      <c r="BT243" s="26"/>
      <c r="BU243" s="26"/>
      <c r="BV243" s="57">
        <f t="shared" si="198"/>
        <v>209</v>
      </c>
      <c r="BW243" s="303"/>
      <c r="BX243" s="36" t="str">
        <f t="shared" si="199"/>
        <v/>
      </c>
      <c r="BY243" s="26"/>
      <c r="BZ243" s="26"/>
      <c r="CA243" s="26"/>
      <c r="CB243" s="26"/>
      <c r="CC243" s="26"/>
      <c r="CD243" s="57">
        <f t="shared" si="200"/>
        <v>209</v>
      </c>
      <c r="CE243" s="303"/>
      <c r="CF243" s="36" t="str">
        <f t="shared" si="201"/>
        <v/>
      </c>
      <c r="CL243" s="57">
        <f t="shared" si="202"/>
        <v>209</v>
      </c>
      <c r="CM243" s="303"/>
      <c r="CN243" s="36" t="str">
        <f t="shared" si="203"/>
        <v/>
      </c>
      <c r="CT243" s="57">
        <f t="shared" si="204"/>
        <v>209</v>
      </c>
      <c r="CU243" s="303"/>
      <c r="CV243" s="36" t="str">
        <f t="shared" si="205"/>
        <v/>
      </c>
      <c r="DB243" s="57">
        <f t="shared" si="206"/>
        <v>209</v>
      </c>
      <c r="DC243" s="303"/>
      <c r="DD243" s="36" t="str">
        <f t="shared" si="207"/>
        <v/>
      </c>
      <c r="DJ243" s="57">
        <f t="shared" si="208"/>
        <v>209</v>
      </c>
      <c r="DK243" s="303"/>
      <c r="DL243" s="36" t="str">
        <f t="shared" si="209"/>
        <v/>
      </c>
      <c r="DR243" s="57">
        <f t="shared" si="210"/>
        <v>209</v>
      </c>
      <c r="DS243" s="303"/>
      <c r="DT243" s="36" t="str">
        <f t="shared" si="211"/>
        <v/>
      </c>
      <c r="DZ243" s="57">
        <f t="shared" si="212"/>
        <v>209</v>
      </c>
      <c r="EA243" s="303"/>
      <c r="EB243" s="36" t="str">
        <f t="shared" si="213"/>
        <v/>
      </c>
      <c r="EC243" s="26"/>
      <c r="ED243" s="26"/>
      <c r="EE243" s="26"/>
      <c r="EF243" s="26"/>
      <c r="EG243" s="26"/>
      <c r="EH243" s="57">
        <f t="shared" si="214"/>
        <v>209</v>
      </c>
      <c r="EI243" s="303"/>
      <c r="EJ243" s="36" t="str">
        <f t="shared" si="215"/>
        <v/>
      </c>
      <c r="EK243" s="26"/>
      <c r="EL243" s="26"/>
      <c r="EM243" s="26"/>
      <c r="EN243" s="26"/>
      <c r="EO243" s="26"/>
      <c r="EP243" s="57">
        <f t="shared" si="216"/>
        <v>209</v>
      </c>
      <c r="EQ243" s="303"/>
      <c r="ER243" s="36" t="str">
        <f t="shared" si="217"/>
        <v/>
      </c>
      <c r="ES243" s="26"/>
      <c r="ET243" s="26"/>
      <c r="EU243" s="26"/>
      <c r="EV243" s="26"/>
      <c r="EW243" s="26"/>
      <c r="EX243" s="57">
        <f t="shared" si="218"/>
        <v>209</v>
      </c>
      <c r="EY243" s="303"/>
      <c r="EZ243" s="36" t="str">
        <f t="shared" si="219"/>
        <v/>
      </c>
      <c r="FA243" s="26"/>
      <c r="FB243" s="26"/>
      <c r="FC243" s="26"/>
      <c r="FD243" s="26"/>
      <c r="FE243" s="26"/>
    </row>
    <row r="244" spans="1:161" ht="14.5">
      <c r="A244" s="26"/>
      <c r="B244" s="57">
        <f t="shared" si="181"/>
        <v>210</v>
      </c>
      <c r="C244" s="462"/>
      <c r="D244" s="36" t="str">
        <f t="shared" si="180"/>
        <v/>
      </c>
      <c r="E244" s="26"/>
      <c r="F244" s="26"/>
      <c r="G244" s="26"/>
      <c r="H244" s="26"/>
      <c r="I244" s="26"/>
      <c r="J244" s="57">
        <f t="shared" si="182"/>
        <v>210</v>
      </c>
      <c r="K244" s="462"/>
      <c r="L244" s="36" t="str">
        <f t="shared" si="183"/>
        <v/>
      </c>
      <c r="M244" s="26"/>
      <c r="N244" s="26"/>
      <c r="O244" s="26"/>
      <c r="P244" s="26"/>
      <c r="Q244" s="26"/>
      <c r="R244" s="57">
        <f t="shared" si="184"/>
        <v>210</v>
      </c>
      <c r="S244" s="462"/>
      <c r="T244" s="36" t="str">
        <f t="shared" si="185"/>
        <v/>
      </c>
      <c r="U244" s="26"/>
      <c r="V244" s="26"/>
      <c r="W244" s="26"/>
      <c r="X244" s="26"/>
      <c r="Y244" s="26"/>
      <c r="Z244" s="57">
        <f t="shared" si="186"/>
        <v>210</v>
      </c>
      <c r="AA244" s="462"/>
      <c r="AB244" s="36" t="str">
        <f t="shared" si="187"/>
        <v/>
      </c>
      <c r="AC244" s="26"/>
      <c r="AD244" s="26"/>
      <c r="AE244" s="26"/>
      <c r="AF244" s="26"/>
      <c r="AG244" s="26"/>
      <c r="AH244" s="57">
        <f t="shared" si="188"/>
        <v>210</v>
      </c>
      <c r="AI244" s="462"/>
      <c r="AJ244" s="36" t="str">
        <f t="shared" si="189"/>
        <v/>
      </c>
      <c r="AK244" s="26"/>
      <c r="AL244" s="26"/>
      <c r="AM244" s="26"/>
      <c r="AN244" s="26"/>
      <c r="AO244" s="26"/>
      <c r="AP244" s="57">
        <f t="shared" si="190"/>
        <v>210</v>
      </c>
      <c r="AQ244" s="462"/>
      <c r="AR244" s="36" t="str">
        <f t="shared" si="191"/>
        <v/>
      </c>
      <c r="AS244" s="26"/>
      <c r="AT244" s="26"/>
      <c r="AU244" s="26"/>
      <c r="AV244" s="26"/>
      <c r="AW244" s="26"/>
      <c r="AX244" s="57">
        <f t="shared" si="192"/>
        <v>210</v>
      </c>
      <c r="AY244" s="462"/>
      <c r="AZ244" s="36" t="str">
        <f t="shared" si="193"/>
        <v/>
      </c>
      <c r="BA244" s="26"/>
      <c r="BB244" s="26"/>
      <c r="BC244" s="26"/>
      <c r="BD244" s="26"/>
      <c r="BE244" s="26"/>
      <c r="BF244" s="57">
        <f t="shared" si="194"/>
        <v>210</v>
      </c>
      <c r="BG244" s="462"/>
      <c r="BH244" s="36" t="str">
        <f t="shared" si="195"/>
        <v/>
      </c>
      <c r="BI244" s="26"/>
      <c r="BJ244" s="26"/>
      <c r="BK244" s="26"/>
      <c r="BL244" s="26"/>
      <c r="BM244" s="26"/>
      <c r="BN244" s="57">
        <f t="shared" si="196"/>
        <v>210</v>
      </c>
      <c r="BO244" s="303"/>
      <c r="BP244" s="36" t="str">
        <f t="shared" si="197"/>
        <v/>
      </c>
      <c r="BQ244" s="26"/>
      <c r="BR244" s="26"/>
      <c r="BS244" s="26"/>
      <c r="BT244" s="26"/>
      <c r="BU244" s="26"/>
      <c r="BV244" s="57">
        <f t="shared" si="198"/>
        <v>210</v>
      </c>
      <c r="BW244" s="303"/>
      <c r="BX244" s="36" t="str">
        <f t="shared" si="199"/>
        <v/>
      </c>
      <c r="BY244" s="26"/>
      <c r="BZ244" s="26"/>
      <c r="CA244" s="26"/>
      <c r="CB244" s="26"/>
      <c r="CC244" s="26"/>
      <c r="CD244" s="57">
        <f t="shared" si="200"/>
        <v>210</v>
      </c>
      <c r="CE244" s="303"/>
      <c r="CF244" s="36" t="str">
        <f t="shared" si="201"/>
        <v/>
      </c>
      <c r="CL244" s="57">
        <f t="shared" si="202"/>
        <v>210</v>
      </c>
      <c r="CM244" s="303"/>
      <c r="CN244" s="36" t="str">
        <f t="shared" si="203"/>
        <v/>
      </c>
      <c r="CT244" s="57">
        <f t="shared" si="204"/>
        <v>210</v>
      </c>
      <c r="CU244" s="303"/>
      <c r="CV244" s="36" t="str">
        <f t="shared" si="205"/>
        <v/>
      </c>
      <c r="DB244" s="57">
        <f t="shared" si="206"/>
        <v>210</v>
      </c>
      <c r="DC244" s="303"/>
      <c r="DD244" s="36" t="str">
        <f t="shared" si="207"/>
        <v/>
      </c>
      <c r="DJ244" s="57">
        <f t="shared" si="208"/>
        <v>210</v>
      </c>
      <c r="DK244" s="303"/>
      <c r="DL244" s="36" t="str">
        <f t="shared" si="209"/>
        <v/>
      </c>
      <c r="DR244" s="57">
        <f t="shared" si="210"/>
        <v>210</v>
      </c>
      <c r="DS244" s="303"/>
      <c r="DT244" s="36" t="str">
        <f t="shared" si="211"/>
        <v/>
      </c>
      <c r="DZ244" s="57">
        <f t="shared" si="212"/>
        <v>210</v>
      </c>
      <c r="EA244" s="303"/>
      <c r="EB244" s="36" t="str">
        <f t="shared" si="213"/>
        <v/>
      </c>
      <c r="EC244" s="26"/>
      <c r="ED244" s="26"/>
      <c r="EE244" s="26"/>
      <c r="EF244" s="26"/>
      <c r="EG244" s="26"/>
      <c r="EH244" s="57">
        <f t="shared" si="214"/>
        <v>210</v>
      </c>
      <c r="EI244" s="303"/>
      <c r="EJ244" s="36" t="str">
        <f t="shared" si="215"/>
        <v/>
      </c>
      <c r="EK244" s="26"/>
      <c r="EL244" s="26"/>
      <c r="EM244" s="26"/>
      <c r="EN244" s="26"/>
      <c r="EO244" s="26"/>
      <c r="EP244" s="57">
        <f t="shared" si="216"/>
        <v>210</v>
      </c>
      <c r="EQ244" s="303"/>
      <c r="ER244" s="36" t="str">
        <f t="shared" si="217"/>
        <v/>
      </c>
      <c r="ES244" s="26"/>
      <c r="ET244" s="26"/>
      <c r="EU244" s="26"/>
      <c r="EV244" s="26"/>
      <c r="EW244" s="26"/>
      <c r="EX244" s="57">
        <f t="shared" si="218"/>
        <v>210</v>
      </c>
      <c r="EY244" s="303"/>
      <c r="EZ244" s="36" t="str">
        <f t="shared" si="219"/>
        <v/>
      </c>
      <c r="FA244" s="26"/>
      <c r="FB244" s="26"/>
      <c r="FC244" s="26"/>
      <c r="FD244" s="26"/>
      <c r="FE244" s="26"/>
    </row>
    <row r="245" spans="1:161" ht="14.5">
      <c r="A245" s="26"/>
      <c r="B245" s="57">
        <f t="shared" si="181"/>
        <v>211</v>
      </c>
      <c r="C245" s="462"/>
      <c r="D245" s="36" t="str">
        <f t="shared" si="180"/>
        <v/>
      </c>
      <c r="E245" s="26"/>
      <c r="F245" s="26"/>
      <c r="G245" s="26"/>
      <c r="H245" s="26"/>
      <c r="I245" s="26"/>
      <c r="J245" s="57">
        <f t="shared" si="182"/>
        <v>211</v>
      </c>
      <c r="K245" s="462"/>
      <c r="L245" s="36" t="str">
        <f t="shared" si="183"/>
        <v/>
      </c>
      <c r="M245" s="26"/>
      <c r="N245" s="26"/>
      <c r="O245" s="26"/>
      <c r="P245" s="26"/>
      <c r="Q245" s="26"/>
      <c r="R245" s="57">
        <f t="shared" si="184"/>
        <v>211</v>
      </c>
      <c r="S245" s="462"/>
      <c r="T245" s="36" t="str">
        <f t="shared" si="185"/>
        <v/>
      </c>
      <c r="U245" s="26"/>
      <c r="V245" s="26"/>
      <c r="W245" s="26"/>
      <c r="X245" s="26"/>
      <c r="Y245" s="26"/>
      <c r="Z245" s="57">
        <f t="shared" si="186"/>
        <v>211</v>
      </c>
      <c r="AA245" s="462"/>
      <c r="AB245" s="36" t="str">
        <f t="shared" si="187"/>
        <v/>
      </c>
      <c r="AC245" s="26"/>
      <c r="AD245" s="26"/>
      <c r="AE245" s="26"/>
      <c r="AF245" s="26"/>
      <c r="AG245" s="26"/>
      <c r="AH245" s="57">
        <f t="shared" si="188"/>
        <v>211</v>
      </c>
      <c r="AI245" s="462"/>
      <c r="AJ245" s="36" t="str">
        <f t="shared" si="189"/>
        <v/>
      </c>
      <c r="AK245" s="26"/>
      <c r="AL245" s="26"/>
      <c r="AM245" s="26"/>
      <c r="AN245" s="26"/>
      <c r="AO245" s="26"/>
      <c r="AP245" s="57">
        <f t="shared" si="190"/>
        <v>211</v>
      </c>
      <c r="AQ245" s="462"/>
      <c r="AR245" s="36" t="str">
        <f t="shared" si="191"/>
        <v/>
      </c>
      <c r="AS245" s="26"/>
      <c r="AT245" s="26"/>
      <c r="AU245" s="26"/>
      <c r="AV245" s="26"/>
      <c r="AW245" s="26"/>
      <c r="AX245" s="57">
        <f t="shared" si="192"/>
        <v>211</v>
      </c>
      <c r="AY245" s="462"/>
      <c r="AZ245" s="36" t="str">
        <f t="shared" si="193"/>
        <v/>
      </c>
      <c r="BA245" s="26"/>
      <c r="BB245" s="26"/>
      <c r="BC245" s="26"/>
      <c r="BD245" s="26"/>
      <c r="BE245" s="26"/>
      <c r="BF245" s="57">
        <f t="shared" si="194"/>
        <v>211</v>
      </c>
      <c r="BG245" s="462"/>
      <c r="BH245" s="36" t="str">
        <f t="shared" si="195"/>
        <v/>
      </c>
      <c r="BI245" s="26"/>
      <c r="BJ245" s="26"/>
      <c r="BK245" s="26"/>
      <c r="BL245" s="26"/>
      <c r="BM245" s="26"/>
      <c r="BN245" s="57">
        <f t="shared" si="196"/>
        <v>211</v>
      </c>
      <c r="BO245" s="303"/>
      <c r="BP245" s="36" t="str">
        <f t="shared" si="197"/>
        <v/>
      </c>
      <c r="BQ245" s="26"/>
      <c r="BR245" s="26"/>
      <c r="BS245" s="26"/>
      <c r="BT245" s="26"/>
      <c r="BU245" s="26"/>
      <c r="BV245" s="57">
        <f t="shared" si="198"/>
        <v>211</v>
      </c>
      <c r="BW245" s="303"/>
      <c r="BX245" s="36" t="str">
        <f t="shared" si="199"/>
        <v/>
      </c>
      <c r="BY245" s="26"/>
      <c r="BZ245" s="26"/>
      <c r="CA245" s="26"/>
      <c r="CB245" s="26"/>
      <c r="CC245" s="26"/>
      <c r="CD245" s="57">
        <f t="shared" si="200"/>
        <v>211</v>
      </c>
      <c r="CE245" s="303"/>
      <c r="CF245" s="36" t="str">
        <f t="shared" si="201"/>
        <v/>
      </c>
      <c r="CL245" s="57">
        <f t="shared" si="202"/>
        <v>211</v>
      </c>
      <c r="CM245" s="303"/>
      <c r="CN245" s="36" t="str">
        <f t="shared" si="203"/>
        <v/>
      </c>
      <c r="CT245" s="57">
        <f t="shared" si="204"/>
        <v>211</v>
      </c>
      <c r="CU245" s="303"/>
      <c r="CV245" s="36" t="str">
        <f t="shared" si="205"/>
        <v/>
      </c>
      <c r="DB245" s="57">
        <f t="shared" si="206"/>
        <v>211</v>
      </c>
      <c r="DC245" s="303"/>
      <c r="DD245" s="36" t="str">
        <f t="shared" si="207"/>
        <v/>
      </c>
      <c r="DJ245" s="57">
        <f t="shared" si="208"/>
        <v>211</v>
      </c>
      <c r="DK245" s="303"/>
      <c r="DL245" s="36" t="str">
        <f t="shared" si="209"/>
        <v/>
      </c>
      <c r="DR245" s="57">
        <f t="shared" si="210"/>
        <v>211</v>
      </c>
      <c r="DS245" s="303"/>
      <c r="DT245" s="36" t="str">
        <f t="shared" si="211"/>
        <v/>
      </c>
      <c r="DZ245" s="57">
        <f t="shared" si="212"/>
        <v>211</v>
      </c>
      <c r="EA245" s="303"/>
      <c r="EB245" s="36" t="str">
        <f t="shared" si="213"/>
        <v/>
      </c>
      <c r="EC245" s="26"/>
      <c r="ED245" s="26"/>
      <c r="EE245" s="26"/>
      <c r="EF245" s="26"/>
      <c r="EG245" s="26"/>
      <c r="EH245" s="57">
        <f t="shared" si="214"/>
        <v>211</v>
      </c>
      <c r="EI245" s="303"/>
      <c r="EJ245" s="36" t="str">
        <f t="shared" si="215"/>
        <v/>
      </c>
      <c r="EK245" s="26"/>
      <c r="EL245" s="26"/>
      <c r="EM245" s="26"/>
      <c r="EN245" s="26"/>
      <c r="EO245" s="26"/>
      <c r="EP245" s="57">
        <f t="shared" si="216"/>
        <v>211</v>
      </c>
      <c r="EQ245" s="303"/>
      <c r="ER245" s="36" t="str">
        <f t="shared" si="217"/>
        <v/>
      </c>
      <c r="ES245" s="26"/>
      <c r="ET245" s="26"/>
      <c r="EU245" s="26"/>
      <c r="EV245" s="26"/>
      <c r="EW245" s="26"/>
      <c r="EX245" s="57">
        <f t="shared" si="218"/>
        <v>211</v>
      </c>
      <c r="EY245" s="303"/>
      <c r="EZ245" s="36" t="str">
        <f t="shared" si="219"/>
        <v/>
      </c>
      <c r="FA245" s="26"/>
      <c r="FB245" s="26"/>
      <c r="FC245" s="26"/>
      <c r="FD245" s="26"/>
      <c r="FE245" s="26"/>
    </row>
    <row r="246" spans="1:161" ht="14.5">
      <c r="A246" s="26"/>
      <c r="B246" s="57">
        <f t="shared" si="181"/>
        <v>212</v>
      </c>
      <c r="C246" s="462"/>
      <c r="D246" s="36" t="str">
        <f t="shared" si="180"/>
        <v/>
      </c>
      <c r="E246" s="26"/>
      <c r="F246" s="26"/>
      <c r="G246" s="26"/>
      <c r="H246" s="26"/>
      <c r="I246" s="26"/>
      <c r="J246" s="57">
        <f t="shared" si="182"/>
        <v>212</v>
      </c>
      <c r="K246" s="462"/>
      <c r="L246" s="36" t="str">
        <f t="shared" si="183"/>
        <v/>
      </c>
      <c r="M246" s="26"/>
      <c r="N246" s="26"/>
      <c r="O246" s="26"/>
      <c r="P246" s="26"/>
      <c r="Q246" s="26"/>
      <c r="R246" s="57">
        <f t="shared" si="184"/>
        <v>212</v>
      </c>
      <c r="S246" s="462"/>
      <c r="T246" s="36" t="str">
        <f t="shared" si="185"/>
        <v/>
      </c>
      <c r="U246" s="26"/>
      <c r="V246" s="26"/>
      <c r="W246" s="26"/>
      <c r="X246" s="26"/>
      <c r="Y246" s="26"/>
      <c r="Z246" s="57">
        <f t="shared" si="186"/>
        <v>212</v>
      </c>
      <c r="AA246" s="462"/>
      <c r="AB246" s="36" t="str">
        <f t="shared" si="187"/>
        <v/>
      </c>
      <c r="AC246" s="26"/>
      <c r="AD246" s="26"/>
      <c r="AE246" s="26"/>
      <c r="AF246" s="26"/>
      <c r="AG246" s="26"/>
      <c r="AH246" s="57">
        <f t="shared" si="188"/>
        <v>212</v>
      </c>
      <c r="AI246" s="462"/>
      <c r="AJ246" s="36" t="str">
        <f t="shared" si="189"/>
        <v/>
      </c>
      <c r="AK246" s="26"/>
      <c r="AL246" s="26"/>
      <c r="AM246" s="26"/>
      <c r="AN246" s="26"/>
      <c r="AO246" s="26"/>
      <c r="AP246" s="57">
        <f t="shared" si="190"/>
        <v>212</v>
      </c>
      <c r="AQ246" s="462"/>
      <c r="AR246" s="36" t="str">
        <f t="shared" si="191"/>
        <v/>
      </c>
      <c r="AS246" s="26"/>
      <c r="AT246" s="26"/>
      <c r="AU246" s="26"/>
      <c r="AV246" s="26"/>
      <c r="AW246" s="26"/>
      <c r="AX246" s="57">
        <f t="shared" si="192"/>
        <v>212</v>
      </c>
      <c r="AY246" s="462"/>
      <c r="AZ246" s="36" t="str">
        <f t="shared" si="193"/>
        <v/>
      </c>
      <c r="BA246" s="26"/>
      <c r="BB246" s="26"/>
      <c r="BC246" s="26"/>
      <c r="BD246" s="26"/>
      <c r="BE246" s="26"/>
      <c r="BF246" s="57">
        <f t="shared" si="194"/>
        <v>212</v>
      </c>
      <c r="BG246" s="462"/>
      <c r="BH246" s="36" t="str">
        <f t="shared" si="195"/>
        <v/>
      </c>
      <c r="BI246" s="26"/>
      <c r="BJ246" s="26"/>
      <c r="BK246" s="26"/>
      <c r="BL246" s="26"/>
      <c r="BM246" s="26"/>
      <c r="BN246" s="57">
        <f t="shared" si="196"/>
        <v>212</v>
      </c>
      <c r="BO246" s="303"/>
      <c r="BP246" s="36" t="str">
        <f t="shared" si="197"/>
        <v/>
      </c>
      <c r="BQ246" s="26"/>
      <c r="BR246" s="26"/>
      <c r="BS246" s="26"/>
      <c r="BT246" s="26"/>
      <c r="BU246" s="26"/>
      <c r="BV246" s="57">
        <f t="shared" si="198"/>
        <v>212</v>
      </c>
      <c r="BW246" s="303"/>
      <c r="BX246" s="36" t="str">
        <f t="shared" si="199"/>
        <v/>
      </c>
      <c r="BY246" s="26"/>
      <c r="BZ246" s="26"/>
      <c r="CA246" s="26"/>
      <c r="CB246" s="26"/>
      <c r="CC246" s="26"/>
      <c r="CD246" s="57">
        <f t="shared" si="200"/>
        <v>212</v>
      </c>
      <c r="CE246" s="303"/>
      <c r="CF246" s="36" t="str">
        <f t="shared" si="201"/>
        <v/>
      </c>
      <c r="CL246" s="57">
        <f t="shared" si="202"/>
        <v>212</v>
      </c>
      <c r="CM246" s="303"/>
      <c r="CN246" s="36" t="str">
        <f t="shared" si="203"/>
        <v/>
      </c>
      <c r="CT246" s="57">
        <f t="shared" si="204"/>
        <v>212</v>
      </c>
      <c r="CU246" s="303"/>
      <c r="CV246" s="36" t="str">
        <f t="shared" si="205"/>
        <v/>
      </c>
      <c r="DB246" s="57">
        <f t="shared" si="206"/>
        <v>212</v>
      </c>
      <c r="DC246" s="303"/>
      <c r="DD246" s="36" t="str">
        <f t="shared" si="207"/>
        <v/>
      </c>
      <c r="DJ246" s="57">
        <f t="shared" si="208"/>
        <v>212</v>
      </c>
      <c r="DK246" s="303"/>
      <c r="DL246" s="36" t="str">
        <f t="shared" si="209"/>
        <v/>
      </c>
      <c r="DR246" s="57">
        <f t="shared" si="210"/>
        <v>212</v>
      </c>
      <c r="DS246" s="303"/>
      <c r="DT246" s="36" t="str">
        <f t="shared" si="211"/>
        <v/>
      </c>
      <c r="DZ246" s="57">
        <f t="shared" si="212"/>
        <v>212</v>
      </c>
      <c r="EA246" s="303"/>
      <c r="EB246" s="36" t="str">
        <f t="shared" si="213"/>
        <v/>
      </c>
      <c r="EC246" s="26"/>
      <c r="ED246" s="26"/>
      <c r="EE246" s="26"/>
      <c r="EF246" s="26"/>
      <c r="EG246" s="26"/>
      <c r="EH246" s="57">
        <f t="shared" si="214"/>
        <v>212</v>
      </c>
      <c r="EI246" s="303"/>
      <c r="EJ246" s="36" t="str">
        <f t="shared" si="215"/>
        <v/>
      </c>
      <c r="EK246" s="26"/>
      <c r="EL246" s="26"/>
      <c r="EM246" s="26"/>
      <c r="EN246" s="26"/>
      <c r="EO246" s="26"/>
      <c r="EP246" s="57">
        <f t="shared" si="216"/>
        <v>212</v>
      </c>
      <c r="EQ246" s="303"/>
      <c r="ER246" s="36" t="str">
        <f t="shared" si="217"/>
        <v/>
      </c>
      <c r="ES246" s="26"/>
      <c r="ET246" s="26"/>
      <c r="EU246" s="26"/>
      <c r="EV246" s="26"/>
      <c r="EW246" s="26"/>
      <c r="EX246" s="57">
        <f t="shared" si="218"/>
        <v>212</v>
      </c>
      <c r="EY246" s="303"/>
      <c r="EZ246" s="36" t="str">
        <f t="shared" si="219"/>
        <v/>
      </c>
      <c r="FA246" s="26"/>
      <c r="FB246" s="26"/>
      <c r="FC246" s="26"/>
      <c r="FD246" s="26"/>
      <c r="FE246" s="26"/>
    </row>
    <row r="247" spans="1:161" ht="14.5">
      <c r="A247" s="26"/>
      <c r="B247" s="57">
        <f t="shared" si="181"/>
        <v>213</v>
      </c>
      <c r="C247" s="462"/>
      <c r="D247" s="36" t="str">
        <f t="shared" si="180"/>
        <v/>
      </c>
      <c r="E247" s="26"/>
      <c r="F247" s="26"/>
      <c r="G247" s="26"/>
      <c r="H247" s="26"/>
      <c r="I247" s="26"/>
      <c r="J247" s="57">
        <f t="shared" si="182"/>
        <v>213</v>
      </c>
      <c r="K247" s="462"/>
      <c r="L247" s="36" t="str">
        <f t="shared" si="183"/>
        <v/>
      </c>
      <c r="M247" s="26"/>
      <c r="N247" s="26"/>
      <c r="O247" s="26"/>
      <c r="P247" s="26"/>
      <c r="Q247" s="26"/>
      <c r="R247" s="57">
        <f t="shared" si="184"/>
        <v>213</v>
      </c>
      <c r="S247" s="462"/>
      <c r="T247" s="36" t="str">
        <f t="shared" si="185"/>
        <v/>
      </c>
      <c r="U247" s="26"/>
      <c r="V247" s="26"/>
      <c r="W247" s="26"/>
      <c r="X247" s="26"/>
      <c r="Y247" s="26"/>
      <c r="Z247" s="57">
        <f t="shared" si="186"/>
        <v>213</v>
      </c>
      <c r="AA247" s="462"/>
      <c r="AB247" s="36" t="str">
        <f t="shared" si="187"/>
        <v/>
      </c>
      <c r="AC247" s="26"/>
      <c r="AD247" s="26"/>
      <c r="AE247" s="26"/>
      <c r="AF247" s="26"/>
      <c r="AG247" s="26"/>
      <c r="AH247" s="57">
        <f t="shared" si="188"/>
        <v>213</v>
      </c>
      <c r="AI247" s="462"/>
      <c r="AJ247" s="36" t="str">
        <f t="shared" si="189"/>
        <v/>
      </c>
      <c r="AK247" s="26"/>
      <c r="AL247" s="26"/>
      <c r="AM247" s="26"/>
      <c r="AN247" s="26"/>
      <c r="AO247" s="26"/>
      <c r="AP247" s="57">
        <f t="shared" si="190"/>
        <v>213</v>
      </c>
      <c r="AQ247" s="462"/>
      <c r="AR247" s="36" t="str">
        <f t="shared" si="191"/>
        <v/>
      </c>
      <c r="AS247" s="26"/>
      <c r="AT247" s="26"/>
      <c r="AU247" s="26"/>
      <c r="AV247" s="26"/>
      <c r="AW247" s="26"/>
      <c r="AX247" s="57">
        <f t="shared" si="192"/>
        <v>213</v>
      </c>
      <c r="AY247" s="462"/>
      <c r="AZ247" s="36" t="str">
        <f t="shared" si="193"/>
        <v/>
      </c>
      <c r="BA247" s="26"/>
      <c r="BB247" s="26"/>
      <c r="BC247" s="26"/>
      <c r="BD247" s="26"/>
      <c r="BE247" s="26"/>
      <c r="BF247" s="57">
        <f t="shared" si="194"/>
        <v>213</v>
      </c>
      <c r="BG247" s="462"/>
      <c r="BH247" s="36" t="str">
        <f t="shared" si="195"/>
        <v/>
      </c>
      <c r="BI247" s="26"/>
      <c r="BJ247" s="26"/>
      <c r="BK247" s="26"/>
      <c r="BL247" s="26"/>
      <c r="BM247" s="26"/>
      <c r="BN247" s="57">
        <f t="shared" si="196"/>
        <v>213</v>
      </c>
      <c r="BO247" s="303"/>
      <c r="BP247" s="36" t="str">
        <f t="shared" si="197"/>
        <v/>
      </c>
      <c r="BQ247" s="26"/>
      <c r="BR247" s="26"/>
      <c r="BS247" s="26"/>
      <c r="BT247" s="26"/>
      <c r="BU247" s="26"/>
      <c r="BV247" s="57">
        <f t="shared" si="198"/>
        <v>213</v>
      </c>
      <c r="BW247" s="303"/>
      <c r="BX247" s="36" t="str">
        <f t="shared" si="199"/>
        <v/>
      </c>
      <c r="BY247" s="26"/>
      <c r="BZ247" s="26"/>
      <c r="CA247" s="26"/>
      <c r="CB247" s="26"/>
      <c r="CC247" s="26"/>
      <c r="CD247" s="57">
        <f t="shared" si="200"/>
        <v>213</v>
      </c>
      <c r="CE247" s="303"/>
      <c r="CF247" s="36" t="str">
        <f t="shared" si="201"/>
        <v/>
      </c>
      <c r="CL247" s="57">
        <f t="shared" si="202"/>
        <v>213</v>
      </c>
      <c r="CM247" s="303"/>
      <c r="CN247" s="36" t="str">
        <f t="shared" si="203"/>
        <v/>
      </c>
      <c r="CT247" s="57">
        <f t="shared" si="204"/>
        <v>213</v>
      </c>
      <c r="CU247" s="303"/>
      <c r="CV247" s="36" t="str">
        <f t="shared" si="205"/>
        <v/>
      </c>
      <c r="DB247" s="57">
        <f t="shared" si="206"/>
        <v>213</v>
      </c>
      <c r="DC247" s="303"/>
      <c r="DD247" s="36" t="str">
        <f t="shared" si="207"/>
        <v/>
      </c>
      <c r="DJ247" s="57">
        <f t="shared" si="208"/>
        <v>213</v>
      </c>
      <c r="DK247" s="303"/>
      <c r="DL247" s="36" t="str">
        <f t="shared" si="209"/>
        <v/>
      </c>
      <c r="DR247" s="57">
        <f t="shared" si="210"/>
        <v>213</v>
      </c>
      <c r="DS247" s="303"/>
      <c r="DT247" s="36" t="str">
        <f t="shared" si="211"/>
        <v/>
      </c>
      <c r="DZ247" s="57">
        <f t="shared" si="212"/>
        <v>213</v>
      </c>
      <c r="EA247" s="303"/>
      <c r="EB247" s="36" t="str">
        <f t="shared" si="213"/>
        <v/>
      </c>
      <c r="EC247" s="26"/>
      <c r="ED247" s="26"/>
      <c r="EE247" s="26"/>
      <c r="EF247" s="26"/>
      <c r="EG247" s="26"/>
      <c r="EH247" s="57">
        <f t="shared" si="214"/>
        <v>213</v>
      </c>
      <c r="EI247" s="303"/>
      <c r="EJ247" s="36" t="str">
        <f t="shared" si="215"/>
        <v/>
      </c>
      <c r="EK247" s="26"/>
      <c r="EL247" s="26"/>
      <c r="EM247" s="26"/>
      <c r="EN247" s="26"/>
      <c r="EO247" s="26"/>
      <c r="EP247" s="57">
        <f t="shared" si="216"/>
        <v>213</v>
      </c>
      <c r="EQ247" s="303"/>
      <c r="ER247" s="36" t="str">
        <f t="shared" si="217"/>
        <v/>
      </c>
      <c r="ES247" s="26"/>
      <c r="ET247" s="26"/>
      <c r="EU247" s="26"/>
      <c r="EV247" s="26"/>
      <c r="EW247" s="26"/>
      <c r="EX247" s="57">
        <f t="shared" si="218"/>
        <v>213</v>
      </c>
      <c r="EY247" s="303"/>
      <c r="EZ247" s="36" t="str">
        <f t="shared" si="219"/>
        <v/>
      </c>
      <c r="FA247" s="26"/>
      <c r="FB247" s="26"/>
      <c r="FC247" s="26"/>
      <c r="FD247" s="26"/>
      <c r="FE247" s="26"/>
    </row>
    <row r="248" spans="1:161" ht="14.5">
      <c r="A248" s="26"/>
      <c r="B248" s="57">
        <f t="shared" si="181"/>
        <v>214</v>
      </c>
      <c r="C248" s="462"/>
      <c r="D248" s="36" t="str">
        <f t="shared" si="180"/>
        <v/>
      </c>
      <c r="E248" s="26"/>
      <c r="F248" s="26"/>
      <c r="G248" s="26"/>
      <c r="H248" s="26"/>
      <c r="I248" s="26"/>
      <c r="J248" s="57">
        <f t="shared" si="182"/>
        <v>214</v>
      </c>
      <c r="K248" s="462"/>
      <c r="L248" s="36" t="str">
        <f t="shared" si="183"/>
        <v/>
      </c>
      <c r="M248" s="26"/>
      <c r="N248" s="26"/>
      <c r="O248" s="26"/>
      <c r="P248" s="26"/>
      <c r="Q248" s="26"/>
      <c r="R248" s="57">
        <f t="shared" si="184"/>
        <v>214</v>
      </c>
      <c r="S248" s="462"/>
      <c r="T248" s="36" t="str">
        <f t="shared" si="185"/>
        <v/>
      </c>
      <c r="U248" s="26"/>
      <c r="V248" s="26"/>
      <c r="W248" s="26"/>
      <c r="X248" s="26"/>
      <c r="Y248" s="26"/>
      <c r="Z248" s="57">
        <f t="shared" si="186"/>
        <v>214</v>
      </c>
      <c r="AA248" s="462"/>
      <c r="AB248" s="36" t="str">
        <f t="shared" si="187"/>
        <v/>
      </c>
      <c r="AC248" s="26"/>
      <c r="AD248" s="26"/>
      <c r="AE248" s="26"/>
      <c r="AF248" s="26"/>
      <c r="AG248" s="26"/>
      <c r="AH248" s="57">
        <f t="shared" si="188"/>
        <v>214</v>
      </c>
      <c r="AI248" s="462"/>
      <c r="AJ248" s="36" t="str">
        <f t="shared" si="189"/>
        <v/>
      </c>
      <c r="AK248" s="26"/>
      <c r="AL248" s="26"/>
      <c r="AM248" s="26"/>
      <c r="AN248" s="26"/>
      <c r="AO248" s="26"/>
      <c r="AP248" s="57">
        <f t="shared" si="190"/>
        <v>214</v>
      </c>
      <c r="AQ248" s="462"/>
      <c r="AR248" s="36" t="str">
        <f t="shared" si="191"/>
        <v/>
      </c>
      <c r="AS248" s="26"/>
      <c r="AT248" s="26"/>
      <c r="AU248" s="26"/>
      <c r="AV248" s="26"/>
      <c r="AW248" s="26"/>
      <c r="AX248" s="57">
        <f t="shared" si="192"/>
        <v>214</v>
      </c>
      <c r="AY248" s="462"/>
      <c r="AZ248" s="36" t="str">
        <f t="shared" si="193"/>
        <v/>
      </c>
      <c r="BA248" s="26"/>
      <c r="BB248" s="26"/>
      <c r="BC248" s="26"/>
      <c r="BD248" s="26"/>
      <c r="BE248" s="26"/>
      <c r="BF248" s="57">
        <f t="shared" si="194"/>
        <v>214</v>
      </c>
      <c r="BG248" s="462"/>
      <c r="BH248" s="36" t="str">
        <f t="shared" si="195"/>
        <v/>
      </c>
      <c r="BI248" s="26"/>
      <c r="BJ248" s="26"/>
      <c r="BK248" s="26"/>
      <c r="BL248" s="26"/>
      <c r="BM248" s="26"/>
      <c r="BN248" s="57">
        <f t="shared" si="196"/>
        <v>214</v>
      </c>
      <c r="BO248" s="303"/>
      <c r="BP248" s="36" t="str">
        <f t="shared" si="197"/>
        <v/>
      </c>
      <c r="BQ248" s="26"/>
      <c r="BR248" s="26"/>
      <c r="BS248" s="26"/>
      <c r="BT248" s="26"/>
      <c r="BU248" s="26"/>
      <c r="BV248" s="57">
        <f t="shared" si="198"/>
        <v>214</v>
      </c>
      <c r="BW248" s="303"/>
      <c r="BX248" s="36" t="str">
        <f t="shared" si="199"/>
        <v/>
      </c>
      <c r="BY248" s="26"/>
      <c r="BZ248" s="26"/>
      <c r="CA248" s="26"/>
      <c r="CB248" s="26"/>
      <c r="CC248" s="26"/>
      <c r="CD248" s="57">
        <f t="shared" si="200"/>
        <v>214</v>
      </c>
      <c r="CE248" s="303"/>
      <c r="CF248" s="36" t="str">
        <f t="shared" si="201"/>
        <v/>
      </c>
      <c r="CL248" s="57">
        <f t="shared" si="202"/>
        <v>214</v>
      </c>
      <c r="CM248" s="303"/>
      <c r="CN248" s="36" t="str">
        <f t="shared" si="203"/>
        <v/>
      </c>
      <c r="CT248" s="57">
        <f t="shared" si="204"/>
        <v>214</v>
      </c>
      <c r="CU248" s="303"/>
      <c r="CV248" s="36" t="str">
        <f t="shared" si="205"/>
        <v/>
      </c>
      <c r="DB248" s="57">
        <f t="shared" si="206"/>
        <v>214</v>
      </c>
      <c r="DC248" s="303"/>
      <c r="DD248" s="36" t="str">
        <f t="shared" si="207"/>
        <v/>
      </c>
      <c r="DJ248" s="57">
        <f t="shared" si="208"/>
        <v>214</v>
      </c>
      <c r="DK248" s="303"/>
      <c r="DL248" s="36" t="str">
        <f t="shared" si="209"/>
        <v/>
      </c>
      <c r="DR248" s="57">
        <f t="shared" si="210"/>
        <v>214</v>
      </c>
      <c r="DS248" s="303"/>
      <c r="DT248" s="36" t="str">
        <f t="shared" si="211"/>
        <v/>
      </c>
      <c r="DZ248" s="57">
        <f t="shared" si="212"/>
        <v>214</v>
      </c>
      <c r="EA248" s="303"/>
      <c r="EB248" s="36" t="str">
        <f t="shared" si="213"/>
        <v/>
      </c>
      <c r="EC248" s="26"/>
      <c r="ED248" s="26"/>
      <c r="EE248" s="26"/>
      <c r="EF248" s="26"/>
      <c r="EG248" s="26"/>
      <c r="EH248" s="57">
        <f t="shared" si="214"/>
        <v>214</v>
      </c>
      <c r="EI248" s="303"/>
      <c r="EJ248" s="36" t="str">
        <f t="shared" si="215"/>
        <v/>
      </c>
      <c r="EK248" s="26"/>
      <c r="EL248" s="26"/>
      <c r="EM248" s="26"/>
      <c r="EN248" s="26"/>
      <c r="EO248" s="26"/>
      <c r="EP248" s="57">
        <f t="shared" si="216"/>
        <v>214</v>
      </c>
      <c r="EQ248" s="303"/>
      <c r="ER248" s="36" t="str">
        <f t="shared" si="217"/>
        <v/>
      </c>
      <c r="ES248" s="26"/>
      <c r="ET248" s="26"/>
      <c r="EU248" s="26"/>
      <c r="EV248" s="26"/>
      <c r="EW248" s="26"/>
      <c r="EX248" s="57">
        <f t="shared" si="218"/>
        <v>214</v>
      </c>
      <c r="EY248" s="303"/>
      <c r="EZ248" s="36" t="str">
        <f t="shared" si="219"/>
        <v/>
      </c>
      <c r="FA248" s="26"/>
      <c r="FB248" s="26"/>
      <c r="FC248" s="26"/>
      <c r="FD248" s="26"/>
      <c r="FE248" s="26"/>
    </row>
    <row r="249" spans="1:161" ht="14.5">
      <c r="A249" s="26"/>
      <c r="B249" s="57">
        <f t="shared" si="181"/>
        <v>215</v>
      </c>
      <c r="C249" s="462"/>
      <c r="D249" s="36" t="str">
        <f t="shared" si="180"/>
        <v/>
      </c>
      <c r="E249" s="26"/>
      <c r="F249" s="26"/>
      <c r="G249" s="26"/>
      <c r="H249" s="26"/>
      <c r="I249" s="26"/>
      <c r="J249" s="57">
        <f t="shared" si="182"/>
        <v>215</v>
      </c>
      <c r="K249" s="462"/>
      <c r="L249" s="36" t="str">
        <f t="shared" si="183"/>
        <v/>
      </c>
      <c r="M249" s="26"/>
      <c r="N249" s="26"/>
      <c r="O249" s="26"/>
      <c r="P249" s="26"/>
      <c r="Q249" s="26"/>
      <c r="R249" s="57">
        <f t="shared" si="184"/>
        <v>215</v>
      </c>
      <c r="S249" s="462"/>
      <c r="T249" s="36" t="str">
        <f t="shared" si="185"/>
        <v/>
      </c>
      <c r="U249" s="26"/>
      <c r="V249" s="26"/>
      <c r="W249" s="26"/>
      <c r="X249" s="26"/>
      <c r="Y249" s="26"/>
      <c r="Z249" s="57">
        <f t="shared" si="186"/>
        <v>215</v>
      </c>
      <c r="AA249" s="462"/>
      <c r="AB249" s="36" t="str">
        <f t="shared" si="187"/>
        <v/>
      </c>
      <c r="AC249" s="26"/>
      <c r="AD249" s="26"/>
      <c r="AE249" s="26"/>
      <c r="AF249" s="26"/>
      <c r="AG249" s="26"/>
      <c r="AH249" s="57">
        <f t="shared" si="188"/>
        <v>215</v>
      </c>
      <c r="AI249" s="462"/>
      <c r="AJ249" s="36" t="str">
        <f t="shared" si="189"/>
        <v/>
      </c>
      <c r="AK249" s="26"/>
      <c r="AL249" s="26"/>
      <c r="AM249" s="26"/>
      <c r="AN249" s="26"/>
      <c r="AO249" s="26"/>
      <c r="AP249" s="57">
        <f t="shared" si="190"/>
        <v>215</v>
      </c>
      <c r="AQ249" s="462"/>
      <c r="AR249" s="36" t="str">
        <f t="shared" si="191"/>
        <v/>
      </c>
      <c r="AS249" s="26"/>
      <c r="AT249" s="26"/>
      <c r="AU249" s="26"/>
      <c r="AV249" s="26"/>
      <c r="AW249" s="26"/>
      <c r="AX249" s="57">
        <f t="shared" si="192"/>
        <v>215</v>
      </c>
      <c r="AY249" s="462"/>
      <c r="AZ249" s="36" t="str">
        <f t="shared" si="193"/>
        <v/>
      </c>
      <c r="BA249" s="26"/>
      <c r="BB249" s="26"/>
      <c r="BC249" s="26"/>
      <c r="BD249" s="26"/>
      <c r="BE249" s="26"/>
      <c r="BF249" s="57">
        <f t="shared" si="194"/>
        <v>215</v>
      </c>
      <c r="BG249" s="462"/>
      <c r="BH249" s="36" t="str">
        <f t="shared" si="195"/>
        <v/>
      </c>
      <c r="BI249" s="26"/>
      <c r="BJ249" s="26"/>
      <c r="BK249" s="26"/>
      <c r="BL249" s="26"/>
      <c r="BM249" s="26"/>
      <c r="BN249" s="57">
        <f t="shared" si="196"/>
        <v>215</v>
      </c>
      <c r="BO249" s="303"/>
      <c r="BP249" s="36" t="str">
        <f t="shared" si="197"/>
        <v/>
      </c>
      <c r="BQ249" s="26"/>
      <c r="BR249" s="26"/>
      <c r="BS249" s="26"/>
      <c r="BT249" s="26"/>
      <c r="BU249" s="26"/>
      <c r="BV249" s="57">
        <f t="shared" si="198"/>
        <v>215</v>
      </c>
      <c r="BW249" s="303"/>
      <c r="BX249" s="36" t="str">
        <f t="shared" si="199"/>
        <v/>
      </c>
      <c r="BY249" s="26"/>
      <c r="BZ249" s="26"/>
      <c r="CA249" s="26"/>
      <c r="CB249" s="26"/>
      <c r="CC249" s="26"/>
      <c r="CD249" s="57">
        <f t="shared" si="200"/>
        <v>215</v>
      </c>
      <c r="CE249" s="303"/>
      <c r="CF249" s="36" t="str">
        <f t="shared" si="201"/>
        <v/>
      </c>
      <c r="CL249" s="57">
        <f t="shared" si="202"/>
        <v>215</v>
      </c>
      <c r="CM249" s="303"/>
      <c r="CN249" s="36" t="str">
        <f t="shared" si="203"/>
        <v/>
      </c>
      <c r="CT249" s="57">
        <f t="shared" si="204"/>
        <v>215</v>
      </c>
      <c r="CU249" s="303"/>
      <c r="CV249" s="36" t="str">
        <f t="shared" si="205"/>
        <v/>
      </c>
      <c r="DB249" s="57">
        <f t="shared" si="206"/>
        <v>215</v>
      </c>
      <c r="DC249" s="303"/>
      <c r="DD249" s="36" t="str">
        <f t="shared" si="207"/>
        <v/>
      </c>
      <c r="DJ249" s="57">
        <f t="shared" si="208"/>
        <v>215</v>
      </c>
      <c r="DK249" s="303"/>
      <c r="DL249" s="36" t="str">
        <f t="shared" si="209"/>
        <v/>
      </c>
      <c r="DR249" s="57">
        <f t="shared" si="210"/>
        <v>215</v>
      </c>
      <c r="DS249" s="303"/>
      <c r="DT249" s="36" t="str">
        <f t="shared" si="211"/>
        <v/>
      </c>
      <c r="DZ249" s="57">
        <f t="shared" si="212"/>
        <v>215</v>
      </c>
      <c r="EA249" s="303"/>
      <c r="EB249" s="36" t="str">
        <f t="shared" si="213"/>
        <v/>
      </c>
      <c r="EC249" s="26"/>
      <c r="ED249" s="26"/>
      <c r="EE249" s="26"/>
      <c r="EF249" s="26"/>
      <c r="EG249" s="26"/>
      <c r="EH249" s="57">
        <f t="shared" si="214"/>
        <v>215</v>
      </c>
      <c r="EI249" s="303"/>
      <c r="EJ249" s="36" t="str">
        <f t="shared" si="215"/>
        <v/>
      </c>
      <c r="EK249" s="26"/>
      <c r="EL249" s="26"/>
      <c r="EM249" s="26"/>
      <c r="EN249" s="26"/>
      <c r="EO249" s="26"/>
      <c r="EP249" s="57">
        <f t="shared" si="216"/>
        <v>215</v>
      </c>
      <c r="EQ249" s="303"/>
      <c r="ER249" s="36" t="str">
        <f t="shared" si="217"/>
        <v/>
      </c>
      <c r="ES249" s="26"/>
      <c r="ET249" s="26"/>
      <c r="EU249" s="26"/>
      <c r="EV249" s="26"/>
      <c r="EW249" s="26"/>
      <c r="EX249" s="57">
        <f t="shared" si="218"/>
        <v>215</v>
      </c>
      <c r="EY249" s="303"/>
      <c r="EZ249" s="36" t="str">
        <f t="shared" si="219"/>
        <v/>
      </c>
      <c r="FA249" s="26"/>
      <c r="FB249" s="26"/>
      <c r="FC249" s="26"/>
      <c r="FD249" s="26"/>
      <c r="FE249" s="26"/>
    </row>
    <row r="250" spans="1:161" ht="14.5">
      <c r="A250" s="26"/>
      <c r="B250" s="57">
        <f t="shared" si="181"/>
        <v>216</v>
      </c>
      <c r="C250" s="462"/>
      <c r="D250" s="36" t="str">
        <f t="shared" si="180"/>
        <v/>
      </c>
      <c r="E250" s="26"/>
      <c r="F250" s="26"/>
      <c r="G250" s="26"/>
      <c r="H250" s="26"/>
      <c r="I250" s="26"/>
      <c r="J250" s="57">
        <f t="shared" si="182"/>
        <v>216</v>
      </c>
      <c r="K250" s="462"/>
      <c r="L250" s="36" t="str">
        <f t="shared" si="183"/>
        <v/>
      </c>
      <c r="M250" s="26"/>
      <c r="N250" s="26"/>
      <c r="O250" s="26"/>
      <c r="P250" s="26"/>
      <c r="Q250" s="26"/>
      <c r="R250" s="57">
        <f t="shared" si="184"/>
        <v>216</v>
      </c>
      <c r="S250" s="462"/>
      <c r="T250" s="36" t="str">
        <f t="shared" si="185"/>
        <v/>
      </c>
      <c r="U250" s="26"/>
      <c r="V250" s="26"/>
      <c r="W250" s="26"/>
      <c r="X250" s="26"/>
      <c r="Y250" s="26"/>
      <c r="Z250" s="57">
        <f t="shared" si="186"/>
        <v>216</v>
      </c>
      <c r="AA250" s="462"/>
      <c r="AB250" s="36" t="str">
        <f t="shared" si="187"/>
        <v/>
      </c>
      <c r="AC250" s="26"/>
      <c r="AD250" s="26"/>
      <c r="AE250" s="26"/>
      <c r="AF250" s="26"/>
      <c r="AG250" s="26"/>
      <c r="AH250" s="57">
        <f t="shared" si="188"/>
        <v>216</v>
      </c>
      <c r="AI250" s="462"/>
      <c r="AJ250" s="36" t="str">
        <f t="shared" si="189"/>
        <v/>
      </c>
      <c r="AK250" s="26"/>
      <c r="AL250" s="26"/>
      <c r="AM250" s="26"/>
      <c r="AN250" s="26"/>
      <c r="AO250" s="26"/>
      <c r="AP250" s="57">
        <f t="shared" si="190"/>
        <v>216</v>
      </c>
      <c r="AQ250" s="462"/>
      <c r="AR250" s="36" t="str">
        <f t="shared" si="191"/>
        <v/>
      </c>
      <c r="AS250" s="26"/>
      <c r="AT250" s="26"/>
      <c r="AU250" s="26"/>
      <c r="AV250" s="26"/>
      <c r="AW250" s="26"/>
      <c r="AX250" s="57">
        <f t="shared" si="192"/>
        <v>216</v>
      </c>
      <c r="AY250" s="462"/>
      <c r="AZ250" s="36" t="str">
        <f t="shared" si="193"/>
        <v/>
      </c>
      <c r="BA250" s="26"/>
      <c r="BB250" s="26"/>
      <c r="BC250" s="26"/>
      <c r="BD250" s="26"/>
      <c r="BE250" s="26"/>
      <c r="BF250" s="57">
        <f t="shared" si="194"/>
        <v>216</v>
      </c>
      <c r="BG250" s="462"/>
      <c r="BH250" s="36" t="str">
        <f t="shared" si="195"/>
        <v/>
      </c>
      <c r="BI250" s="26"/>
      <c r="BJ250" s="26"/>
      <c r="BK250" s="26"/>
      <c r="BL250" s="26"/>
      <c r="BM250" s="26"/>
      <c r="BN250" s="57">
        <f t="shared" si="196"/>
        <v>216</v>
      </c>
      <c r="BO250" s="303"/>
      <c r="BP250" s="36" t="str">
        <f t="shared" si="197"/>
        <v/>
      </c>
      <c r="BQ250" s="26"/>
      <c r="BR250" s="26"/>
      <c r="BS250" s="26"/>
      <c r="BT250" s="26"/>
      <c r="BU250" s="26"/>
      <c r="BV250" s="57">
        <f t="shared" si="198"/>
        <v>216</v>
      </c>
      <c r="BW250" s="303"/>
      <c r="BX250" s="36" t="str">
        <f t="shared" si="199"/>
        <v/>
      </c>
      <c r="BY250" s="26"/>
      <c r="BZ250" s="26"/>
      <c r="CA250" s="26"/>
      <c r="CB250" s="26"/>
      <c r="CC250" s="26"/>
      <c r="CD250" s="57">
        <f t="shared" si="200"/>
        <v>216</v>
      </c>
      <c r="CE250" s="303"/>
      <c r="CF250" s="36" t="str">
        <f t="shared" si="201"/>
        <v/>
      </c>
      <c r="CL250" s="57">
        <f t="shared" si="202"/>
        <v>216</v>
      </c>
      <c r="CM250" s="303"/>
      <c r="CN250" s="36" t="str">
        <f t="shared" si="203"/>
        <v/>
      </c>
      <c r="CT250" s="57">
        <f t="shared" si="204"/>
        <v>216</v>
      </c>
      <c r="CU250" s="303"/>
      <c r="CV250" s="36" t="str">
        <f t="shared" si="205"/>
        <v/>
      </c>
      <c r="DB250" s="57">
        <f t="shared" si="206"/>
        <v>216</v>
      </c>
      <c r="DC250" s="303"/>
      <c r="DD250" s="36" t="str">
        <f t="shared" si="207"/>
        <v/>
      </c>
      <c r="DJ250" s="57">
        <f t="shared" si="208"/>
        <v>216</v>
      </c>
      <c r="DK250" s="303"/>
      <c r="DL250" s="36" t="str">
        <f t="shared" si="209"/>
        <v/>
      </c>
      <c r="DR250" s="57">
        <f t="shared" si="210"/>
        <v>216</v>
      </c>
      <c r="DS250" s="303"/>
      <c r="DT250" s="36" t="str">
        <f t="shared" si="211"/>
        <v/>
      </c>
      <c r="DZ250" s="57">
        <f t="shared" si="212"/>
        <v>216</v>
      </c>
      <c r="EA250" s="303"/>
      <c r="EB250" s="36" t="str">
        <f t="shared" si="213"/>
        <v/>
      </c>
      <c r="EC250" s="26"/>
      <c r="ED250" s="26"/>
      <c r="EE250" s="26"/>
      <c r="EF250" s="26"/>
      <c r="EG250" s="26"/>
      <c r="EH250" s="57">
        <f t="shared" si="214"/>
        <v>216</v>
      </c>
      <c r="EI250" s="303"/>
      <c r="EJ250" s="36" t="str">
        <f t="shared" si="215"/>
        <v/>
      </c>
      <c r="EK250" s="26"/>
      <c r="EL250" s="26"/>
      <c r="EM250" s="26"/>
      <c r="EN250" s="26"/>
      <c r="EO250" s="26"/>
      <c r="EP250" s="57">
        <f t="shared" si="216"/>
        <v>216</v>
      </c>
      <c r="EQ250" s="303"/>
      <c r="ER250" s="36" t="str">
        <f t="shared" si="217"/>
        <v/>
      </c>
      <c r="ES250" s="26"/>
      <c r="ET250" s="26"/>
      <c r="EU250" s="26"/>
      <c r="EV250" s="26"/>
      <c r="EW250" s="26"/>
      <c r="EX250" s="57">
        <f t="shared" si="218"/>
        <v>216</v>
      </c>
      <c r="EY250" s="303"/>
      <c r="EZ250" s="36" t="str">
        <f t="shared" si="219"/>
        <v/>
      </c>
      <c r="FA250" s="26"/>
      <c r="FB250" s="26"/>
      <c r="FC250" s="26"/>
      <c r="FD250" s="26"/>
      <c r="FE250" s="26"/>
    </row>
    <row r="251" spans="1:161" ht="14.5">
      <c r="A251" s="26"/>
      <c r="B251" s="57">
        <f t="shared" si="181"/>
        <v>217</v>
      </c>
      <c r="C251" s="462"/>
      <c r="D251" s="36" t="str">
        <f t="shared" si="180"/>
        <v/>
      </c>
      <c r="E251" s="26"/>
      <c r="F251" s="26"/>
      <c r="G251" s="26"/>
      <c r="H251" s="26"/>
      <c r="I251" s="26"/>
      <c r="J251" s="57">
        <f t="shared" si="182"/>
        <v>217</v>
      </c>
      <c r="K251" s="462"/>
      <c r="L251" s="36" t="str">
        <f t="shared" si="183"/>
        <v/>
      </c>
      <c r="M251" s="26"/>
      <c r="N251" s="26"/>
      <c r="O251" s="26"/>
      <c r="P251" s="26"/>
      <c r="Q251" s="26"/>
      <c r="R251" s="57">
        <f t="shared" si="184"/>
        <v>217</v>
      </c>
      <c r="S251" s="462"/>
      <c r="T251" s="36" t="str">
        <f t="shared" si="185"/>
        <v/>
      </c>
      <c r="U251" s="26"/>
      <c r="V251" s="26"/>
      <c r="W251" s="26"/>
      <c r="X251" s="26"/>
      <c r="Y251" s="26"/>
      <c r="Z251" s="57">
        <f t="shared" si="186"/>
        <v>217</v>
      </c>
      <c r="AA251" s="462"/>
      <c r="AB251" s="36" t="str">
        <f t="shared" si="187"/>
        <v/>
      </c>
      <c r="AC251" s="26"/>
      <c r="AD251" s="26"/>
      <c r="AE251" s="26"/>
      <c r="AF251" s="26"/>
      <c r="AG251" s="26"/>
      <c r="AH251" s="57">
        <f t="shared" si="188"/>
        <v>217</v>
      </c>
      <c r="AI251" s="462"/>
      <c r="AJ251" s="36" t="str">
        <f t="shared" si="189"/>
        <v/>
      </c>
      <c r="AK251" s="26"/>
      <c r="AL251" s="26"/>
      <c r="AM251" s="26"/>
      <c r="AN251" s="26"/>
      <c r="AO251" s="26"/>
      <c r="AP251" s="57">
        <f t="shared" si="190"/>
        <v>217</v>
      </c>
      <c r="AQ251" s="462"/>
      <c r="AR251" s="36" t="str">
        <f t="shared" si="191"/>
        <v/>
      </c>
      <c r="AS251" s="26"/>
      <c r="AT251" s="26"/>
      <c r="AU251" s="26"/>
      <c r="AV251" s="26"/>
      <c r="AW251" s="26"/>
      <c r="AX251" s="57">
        <f t="shared" si="192"/>
        <v>217</v>
      </c>
      <c r="AY251" s="462"/>
      <c r="AZ251" s="36" t="str">
        <f t="shared" si="193"/>
        <v/>
      </c>
      <c r="BA251" s="26"/>
      <c r="BB251" s="26"/>
      <c r="BC251" s="26"/>
      <c r="BD251" s="26"/>
      <c r="BE251" s="26"/>
      <c r="BF251" s="57">
        <f t="shared" si="194"/>
        <v>217</v>
      </c>
      <c r="BG251" s="462"/>
      <c r="BH251" s="36" t="str">
        <f t="shared" si="195"/>
        <v/>
      </c>
      <c r="BI251" s="26"/>
      <c r="BJ251" s="26"/>
      <c r="BK251" s="26"/>
      <c r="BL251" s="26"/>
      <c r="BM251" s="26"/>
      <c r="BN251" s="57">
        <f t="shared" si="196"/>
        <v>217</v>
      </c>
      <c r="BO251" s="303"/>
      <c r="BP251" s="36" t="str">
        <f t="shared" si="197"/>
        <v/>
      </c>
      <c r="BQ251" s="26"/>
      <c r="BR251" s="26"/>
      <c r="BS251" s="26"/>
      <c r="BT251" s="26"/>
      <c r="BU251" s="26"/>
      <c r="BV251" s="57">
        <f t="shared" si="198"/>
        <v>217</v>
      </c>
      <c r="BW251" s="303"/>
      <c r="BX251" s="36" t="str">
        <f t="shared" si="199"/>
        <v/>
      </c>
      <c r="BY251" s="26"/>
      <c r="BZ251" s="26"/>
      <c r="CA251" s="26"/>
      <c r="CB251" s="26"/>
      <c r="CC251" s="26"/>
      <c r="CD251" s="57">
        <f t="shared" si="200"/>
        <v>217</v>
      </c>
      <c r="CE251" s="303"/>
      <c r="CF251" s="36" t="str">
        <f t="shared" si="201"/>
        <v/>
      </c>
      <c r="CL251" s="57">
        <f t="shared" si="202"/>
        <v>217</v>
      </c>
      <c r="CM251" s="303"/>
      <c r="CN251" s="36" t="str">
        <f t="shared" si="203"/>
        <v/>
      </c>
      <c r="CT251" s="57">
        <f t="shared" si="204"/>
        <v>217</v>
      </c>
      <c r="CU251" s="303"/>
      <c r="CV251" s="36" t="str">
        <f t="shared" si="205"/>
        <v/>
      </c>
      <c r="DB251" s="57">
        <f t="shared" si="206"/>
        <v>217</v>
      </c>
      <c r="DC251" s="303"/>
      <c r="DD251" s="36" t="str">
        <f t="shared" si="207"/>
        <v/>
      </c>
      <c r="DJ251" s="57">
        <f t="shared" si="208"/>
        <v>217</v>
      </c>
      <c r="DK251" s="303"/>
      <c r="DL251" s="36" t="str">
        <f t="shared" si="209"/>
        <v/>
      </c>
      <c r="DR251" s="57">
        <f t="shared" si="210"/>
        <v>217</v>
      </c>
      <c r="DS251" s="303"/>
      <c r="DT251" s="36" t="str">
        <f t="shared" si="211"/>
        <v/>
      </c>
      <c r="DZ251" s="57">
        <f t="shared" si="212"/>
        <v>217</v>
      </c>
      <c r="EA251" s="303"/>
      <c r="EB251" s="36" t="str">
        <f t="shared" si="213"/>
        <v/>
      </c>
      <c r="EC251" s="26"/>
      <c r="ED251" s="26"/>
      <c r="EE251" s="26"/>
      <c r="EF251" s="26"/>
      <c r="EG251" s="26"/>
      <c r="EH251" s="57">
        <f t="shared" si="214"/>
        <v>217</v>
      </c>
      <c r="EI251" s="303"/>
      <c r="EJ251" s="36" t="str">
        <f t="shared" si="215"/>
        <v/>
      </c>
      <c r="EK251" s="26"/>
      <c r="EL251" s="26"/>
      <c r="EM251" s="26"/>
      <c r="EN251" s="26"/>
      <c r="EO251" s="26"/>
      <c r="EP251" s="57">
        <f t="shared" si="216"/>
        <v>217</v>
      </c>
      <c r="EQ251" s="303"/>
      <c r="ER251" s="36" t="str">
        <f t="shared" si="217"/>
        <v/>
      </c>
      <c r="ES251" s="26"/>
      <c r="ET251" s="26"/>
      <c r="EU251" s="26"/>
      <c r="EV251" s="26"/>
      <c r="EW251" s="26"/>
      <c r="EX251" s="57">
        <f t="shared" si="218"/>
        <v>217</v>
      </c>
      <c r="EY251" s="303"/>
      <c r="EZ251" s="36" t="str">
        <f t="shared" si="219"/>
        <v/>
      </c>
      <c r="FA251" s="26"/>
      <c r="FB251" s="26"/>
      <c r="FC251" s="26"/>
      <c r="FD251" s="26"/>
      <c r="FE251" s="26"/>
    </row>
    <row r="252" spans="1:161" ht="14.5">
      <c r="A252" s="26"/>
      <c r="B252" s="57">
        <f t="shared" si="181"/>
        <v>218</v>
      </c>
      <c r="C252" s="462"/>
      <c r="D252" s="36" t="str">
        <f t="shared" si="180"/>
        <v/>
      </c>
      <c r="E252" s="26"/>
      <c r="F252" s="26"/>
      <c r="G252" s="26"/>
      <c r="H252" s="26"/>
      <c r="I252" s="26"/>
      <c r="J252" s="57">
        <f t="shared" si="182"/>
        <v>218</v>
      </c>
      <c r="K252" s="462"/>
      <c r="L252" s="36" t="str">
        <f t="shared" si="183"/>
        <v/>
      </c>
      <c r="M252" s="26"/>
      <c r="N252" s="26"/>
      <c r="O252" s="26"/>
      <c r="P252" s="26"/>
      <c r="Q252" s="26"/>
      <c r="R252" s="57">
        <f t="shared" si="184"/>
        <v>218</v>
      </c>
      <c r="S252" s="462"/>
      <c r="T252" s="36" t="str">
        <f t="shared" si="185"/>
        <v/>
      </c>
      <c r="U252" s="26"/>
      <c r="V252" s="26"/>
      <c r="W252" s="26"/>
      <c r="X252" s="26"/>
      <c r="Y252" s="26"/>
      <c r="Z252" s="57">
        <f t="shared" si="186"/>
        <v>218</v>
      </c>
      <c r="AA252" s="462"/>
      <c r="AB252" s="36" t="str">
        <f t="shared" si="187"/>
        <v/>
      </c>
      <c r="AC252" s="26"/>
      <c r="AD252" s="26"/>
      <c r="AE252" s="26"/>
      <c r="AF252" s="26"/>
      <c r="AG252" s="26"/>
      <c r="AH252" s="57">
        <f t="shared" si="188"/>
        <v>218</v>
      </c>
      <c r="AI252" s="462"/>
      <c r="AJ252" s="36" t="str">
        <f t="shared" si="189"/>
        <v/>
      </c>
      <c r="AK252" s="26"/>
      <c r="AL252" s="26"/>
      <c r="AM252" s="26"/>
      <c r="AN252" s="26"/>
      <c r="AO252" s="26"/>
      <c r="AP252" s="57">
        <f t="shared" si="190"/>
        <v>218</v>
      </c>
      <c r="AQ252" s="462"/>
      <c r="AR252" s="36" t="str">
        <f t="shared" si="191"/>
        <v/>
      </c>
      <c r="AS252" s="26"/>
      <c r="AT252" s="26"/>
      <c r="AU252" s="26"/>
      <c r="AV252" s="26"/>
      <c r="AW252" s="26"/>
      <c r="AX252" s="57">
        <f t="shared" si="192"/>
        <v>218</v>
      </c>
      <c r="AY252" s="462"/>
      <c r="AZ252" s="36" t="str">
        <f t="shared" si="193"/>
        <v/>
      </c>
      <c r="BA252" s="26"/>
      <c r="BB252" s="26"/>
      <c r="BC252" s="26"/>
      <c r="BD252" s="26"/>
      <c r="BE252" s="26"/>
      <c r="BF252" s="57">
        <f t="shared" si="194"/>
        <v>218</v>
      </c>
      <c r="BG252" s="462"/>
      <c r="BH252" s="36" t="str">
        <f t="shared" si="195"/>
        <v/>
      </c>
      <c r="BI252" s="26"/>
      <c r="BJ252" s="26"/>
      <c r="BK252" s="26"/>
      <c r="BL252" s="26"/>
      <c r="BM252" s="26"/>
      <c r="BN252" s="57">
        <f t="shared" si="196"/>
        <v>218</v>
      </c>
      <c r="BO252" s="303"/>
      <c r="BP252" s="36" t="str">
        <f t="shared" si="197"/>
        <v/>
      </c>
      <c r="BQ252" s="26"/>
      <c r="BR252" s="26"/>
      <c r="BS252" s="26"/>
      <c r="BT252" s="26"/>
      <c r="BU252" s="26"/>
      <c r="BV252" s="57">
        <f t="shared" si="198"/>
        <v>218</v>
      </c>
      <c r="BW252" s="303"/>
      <c r="BX252" s="36" t="str">
        <f t="shared" si="199"/>
        <v/>
      </c>
      <c r="BY252" s="26"/>
      <c r="BZ252" s="26"/>
      <c r="CA252" s="26"/>
      <c r="CB252" s="26"/>
      <c r="CC252" s="26"/>
      <c r="CD252" s="57">
        <f t="shared" si="200"/>
        <v>218</v>
      </c>
      <c r="CE252" s="303"/>
      <c r="CF252" s="36" t="str">
        <f t="shared" si="201"/>
        <v/>
      </c>
      <c r="CL252" s="57">
        <f t="shared" si="202"/>
        <v>218</v>
      </c>
      <c r="CM252" s="303"/>
      <c r="CN252" s="36" t="str">
        <f t="shared" si="203"/>
        <v/>
      </c>
      <c r="CT252" s="57">
        <f t="shared" si="204"/>
        <v>218</v>
      </c>
      <c r="CU252" s="303"/>
      <c r="CV252" s="36" t="str">
        <f t="shared" si="205"/>
        <v/>
      </c>
      <c r="DB252" s="57">
        <f t="shared" si="206"/>
        <v>218</v>
      </c>
      <c r="DC252" s="303"/>
      <c r="DD252" s="36" t="str">
        <f t="shared" si="207"/>
        <v/>
      </c>
      <c r="DJ252" s="57">
        <f t="shared" si="208"/>
        <v>218</v>
      </c>
      <c r="DK252" s="303"/>
      <c r="DL252" s="36" t="str">
        <f t="shared" si="209"/>
        <v/>
      </c>
      <c r="DR252" s="57">
        <f t="shared" si="210"/>
        <v>218</v>
      </c>
      <c r="DS252" s="303"/>
      <c r="DT252" s="36" t="str">
        <f t="shared" si="211"/>
        <v/>
      </c>
      <c r="DZ252" s="57">
        <f t="shared" si="212"/>
        <v>218</v>
      </c>
      <c r="EA252" s="303"/>
      <c r="EB252" s="36" t="str">
        <f t="shared" si="213"/>
        <v/>
      </c>
      <c r="EC252" s="26"/>
      <c r="ED252" s="26"/>
      <c r="EE252" s="26"/>
      <c r="EF252" s="26"/>
      <c r="EG252" s="26"/>
      <c r="EH252" s="57">
        <f t="shared" si="214"/>
        <v>218</v>
      </c>
      <c r="EI252" s="303"/>
      <c r="EJ252" s="36" t="str">
        <f t="shared" si="215"/>
        <v/>
      </c>
      <c r="EK252" s="26"/>
      <c r="EL252" s="26"/>
      <c r="EM252" s="26"/>
      <c r="EN252" s="26"/>
      <c r="EO252" s="26"/>
      <c r="EP252" s="57">
        <f t="shared" si="216"/>
        <v>218</v>
      </c>
      <c r="EQ252" s="303"/>
      <c r="ER252" s="36" t="str">
        <f t="shared" si="217"/>
        <v/>
      </c>
      <c r="ES252" s="26"/>
      <c r="ET252" s="26"/>
      <c r="EU252" s="26"/>
      <c r="EV252" s="26"/>
      <c r="EW252" s="26"/>
      <c r="EX252" s="57">
        <f t="shared" si="218"/>
        <v>218</v>
      </c>
      <c r="EY252" s="303"/>
      <c r="EZ252" s="36" t="str">
        <f t="shared" si="219"/>
        <v/>
      </c>
      <c r="FA252" s="26"/>
      <c r="FB252" s="26"/>
      <c r="FC252" s="26"/>
      <c r="FD252" s="26"/>
      <c r="FE252" s="26"/>
    </row>
    <row r="253" spans="1:161" ht="14.5">
      <c r="A253" s="26"/>
      <c r="B253" s="57">
        <f t="shared" si="181"/>
        <v>219</v>
      </c>
      <c r="C253" s="462"/>
      <c r="D253" s="36" t="str">
        <f t="shared" si="180"/>
        <v/>
      </c>
      <c r="E253" s="26"/>
      <c r="F253" s="26"/>
      <c r="G253" s="26"/>
      <c r="H253" s="26"/>
      <c r="I253" s="26"/>
      <c r="J253" s="57">
        <f t="shared" si="182"/>
        <v>219</v>
      </c>
      <c r="K253" s="462"/>
      <c r="L253" s="36" t="str">
        <f t="shared" si="183"/>
        <v/>
      </c>
      <c r="M253" s="26"/>
      <c r="N253" s="26"/>
      <c r="O253" s="26"/>
      <c r="P253" s="26"/>
      <c r="Q253" s="26"/>
      <c r="R253" s="57">
        <f t="shared" si="184"/>
        <v>219</v>
      </c>
      <c r="S253" s="462"/>
      <c r="T253" s="36" t="str">
        <f t="shared" si="185"/>
        <v/>
      </c>
      <c r="U253" s="26"/>
      <c r="V253" s="26"/>
      <c r="W253" s="26"/>
      <c r="X253" s="26"/>
      <c r="Y253" s="26"/>
      <c r="Z253" s="57">
        <f t="shared" si="186"/>
        <v>219</v>
      </c>
      <c r="AA253" s="462"/>
      <c r="AB253" s="36" t="str">
        <f t="shared" si="187"/>
        <v/>
      </c>
      <c r="AC253" s="26"/>
      <c r="AD253" s="26"/>
      <c r="AE253" s="26"/>
      <c r="AF253" s="26"/>
      <c r="AG253" s="26"/>
      <c r="AH253" s="57">
        <f t="shared" si="188"/>
        <v>219</v>
      </c>
      <c r="AI253" s="462"/>
      <c r="AJ253" s="36" t="str">
        <f t="shared" si="189"/>
        <v/>
      </c>
      <c r="AK253" s="26"/>
      <c r="AL253" s="26"/>
      <c r="AM253" s="26"/>
      <c r="AN253" s="26"/>
      <c r="AO253" s="26"/>
      <c r="AP253" s="57">
        <f t="shared" si="190"/>
        <v>219</v>
      </c>
      <c r="AQ253" s="462"/>
      <c r="AR253" s="36" t="str">
        <f t="shared" si="191"/>
        <v/>
      </c>
      <c r="AS253" s="26"/>
      <c r="AT253" s="26"/>
      <c r="AU253" s="26"/>
      <c r="AV253" s="26"/>
      <c r="AW253" s="26"/>
      <c r="AX253" s="57">
        <f t="shared" si="192"/>
        <v>219</v>
      </c>
      <c r="AY253" s="462"/>
      <c r="AZ253" s="36" t="str">
        <f t="shared" si="193"/>
        <v/>
      </c>
      <c r="BA253" s="26"/>
      <c r="BB253" s="26"/>
      <c r="BC253" s="26"/>
      <c r="BD253" s="26"/>
      <c r="BE253" s="26"/>
      <c r="BF253" s="57">
        <f t="shared" si="194"/>
        <v>219</v>
      </c>
      <c r="BG253" s="462"/>
      <c r="BH253" s="36" t="str">
        <f t="shared" si="195"/>
        <v/>
      </c>
      <c r="BI253" s="26"/>
      <c r="BJ253" s="26"/>
      <c r="BK253" s="26"/>
      <c r="BL253" s="26"/>
      <c r="BM253" s="26"/>
      <c r="BN253" s="57">
        <f t="shared" si="196"/>
        <v>219</v>
      </c>
      <c r="BO253" s="303"/>
      <c r="BP253" s="36" t="str">
        <f t="shared" si="197"/>
        <v/>
      </c>
      <c r="BQ253" s="26"/>
      <c r="BR253" s="26"/>
      <c r="BS253" s="26"/>
      <c r="BT253" s="26"/>
      <c r="BU253" s="26"/>
      <c r="BV253" s="57">
        <f t="shared" si="198"/>
        <v>219</v>
      </c>
      <c r="BW253" s="303"/>
      <c r="BX253" s="36" t="str">
        <f t="shared" si="199"/>
        <v/>
      </c>
      <c r="BY253" s="26"/>
      <c r="BZ253" s="26"/>
      <c r="CA253" s="26"/>
      <c r="CB253" s="26"/>
      <c r="CC253" s="26"/>
      <c r="CD253" s="57">
        <f t="shared" si="200"/>
        <v>219</v>
      </c>
      <c r="CE253" s="303"/>
      <c r="CF253" s="36" t="str">
        <f t="shared" si="201"/>
        <v/>
      </c>
      <c r="CL253" s="57">
        <f t="shared" si="202"/>
        <v>219</v>
      </c>
      <c r="CM253" s="303"/>
      <c r="CN253" s="36" t="str">
        <f t="shared" si="203"/>
        <v/>
      </c>
      <c r="CT253" s="57">
        <f t="shared" si="204"/>
        <v>219</v>
      </c>
      <c r="CU253" s="303"/>
      <c r="CV253" s="36" t="str">
        <f t="shared" si="205"/>
        <v/>
      </c>
      <c r="DB253" s="57">
        <f t="shared" si="206"/>
        <v>219</v>
      </c>
      <c r="DC253" s="303"/>
      <c r="DD253" s="36" t="str">
        <f t="shared" si="207"/>
        <v/>
      </c>
      <c r="DJ253" s="57">
        <f t="shared" si="208"/>
        <v>219</v>
      </c>
      <c r="DK253" s="303"/>
      <c r="DL253" s="36" t="str">
        <f t="shared" si="209"/>
        <v/>
      </c>
      <c r="DR253" s="57">
        <f t="shared" si="210"/>
        <v>219</v>
      </c>
      <c r="DS253" s="303"/>
      <c r="DT253" s="36" t="str">
        <f t="shared" si="211"/>
        <v/>
      </c>
      <c r="DZ253" s="57">
        <f t="shared" si="212"/>
        <v>219</v>
      </c>
      <c r="EA253" s="303"/>
      <c r="EB253" s="36" t="str">
        <f t="shared" si="213"/>
        <v/>
      </c>
      <c r="EC253" s="26"/>
      <c r="ED253" s="26"/>
      <c r="EE253" s="26"/>
      <c r="EF253" s="26"/>
      <c r="EG253" s="26"/>
      <c r="EH253" s="57">
        <f t="shared" si="214"/>
        <v>219</v>
      </c>
      <c r="EI253" s="303"/>
      <c r="EJ253" s="36" t="str">
        <f t="shared" si="215"/>
        <v/>
      </c>
      <c r="EK253" s="26"/>
      <c r="EL253" s="26"/>
      <c r="EM253" s="26"/>
      <c r="EN253" s="26"/>
      <c r="EO253" s="26"/>
      <c r="EP253" s="57">
        <f t="shared" si="216"/>
        <v>219</v>
      </c>
      <c r="EQ253" s="303"/>
      <c r="ER253" s="36" t="str">
        <f t="shared" si="217"/>
        <v/>
      </c>
      <c r="ES253" s="26"/>
      <c r="ET253" s="26"/>
      <c r="EU253" s="26"/>
      <c r="EV253" s="26"/>
      <c r="EW253" s="26"/>
      <c r="EX253" s="57">
        <f t="shared" si="218"/>
        <v>219</v>
      </c>
      <c r="EY253" s="303"/>
      <c r="EZ253" s="36" t="str">
        <f t="shared" si="219"/>
        <v/>
      </c>
      <c r="FA253" s="26"/>
      <c r="FB253" s="26"/>
      <c r="FC253" s="26"/>
      <c r="FD253" s="26"/>
      <c r="FE253" s="26"/>
    </row>
    <row r="254" spans="1:161" ht="14.5">
      <c r="A254" s="26"/>
      <c r="B254" s="57">
        <f t="shared" si="181"/>
        <v>220</v>
      </c>
      <c r="C254" s="462"/>
      <c r="D254" s="36" t="str">
        <f t="shared" si="180"/>
        <v/>
      </c>
      <c r="E254" s="26"/>
      <c r="F254" s="26"/>
      <c r="G254" s="26"/>
      <c r="H254" s="26"/>
      <c r="I254" s="26"/>
      <c r="J254" s="57">
        <f t="shared" si="182"/>
        <v>220</v>
      </c>
      <c r="K254" s="462"/>
      <c r="L254" s="36" t="str">
        <f t="shared" si="183"/>
        <v/>
      </c>
      <c r="M254" s="26"/>
      <c r="N254" s="26"/>
      <c r="O254" s="26"/>
      <c r="P254" s="26"/>
      <c r="Q254" s="26"/>
      <c r="R254" s="57">
        <f t="shared" si="184"/>
        <v>220</v>
      </c>
      <c r="S254" s="462"/>
      <c r="T254" s="36" t="str">
        <f t="shared" si="185"/>
        <v/>
      </c>
      <c r="U254" s="26"/>
      <c r="V254" s="26"/>
      <c r="W254" s="26"/>
      <c r="X254" s="26"/>
      <c r="Y254" s="26"/>
      <c r="Z254" s="57">
        <f t="shared" si="186"/>
        <v>220</v>
      </c>
      <c r="AA254" s="462"/>
      <c r="AB254" s="36" t="str">
        <f t="shared" si="187"/>
        <v/>
      </c>
      <c r="AC254" s="26"/>
      <c r="AD254" s="26"/>
      <c r="AE254" s="26"/>
      <c r="AF254" s="26"/>
      <c r="AG254" s="26"/>
      <c r="AH254" s="57">
        <f t="shared" si="188"/>
        <v>220</v>
      </c>
      <c r="AI254" s="462"/>
      <c r="AJ254" s="36" t="str">
        <f t="shared" si="189"/>
        <v/>
      </c>
      <c r="AK254" s="26"/>
      <c r="AL254" s="26"/>
      <c r="AM254" s="26"/>
      <c r="AN254" s="26"/>
      <c r="AO254" s="26"/>
      <c r="AP254" s="57">
        <f t="shared" si="190"/>
        <v>220</v>
      </c>
      <c r="AQ254" s="462"/>
      <c r="AR254" s="36" t="str">
        <f t="shared" si="191"/>
        <v/>
      </c>
      <c r="AS254" s="26"/>
      <c r="AT254" s="26"/>
      <c r="AU254" s="26"/>
      <c r="AV254" s="26"/>
      <c r="AW254" s="26"/>
      <c r="AX254" s="57">
        <f t="shared" si="192"/>
        <v>220</v>
      </c>
      <c r="AY254" s="462"/>
      <c r="AZ254" s="36" t="str">
        <f t="shared" si="193"/>
        <v/>
      </c>
      <c r="BA254" s="26"/>
      <c r="BB254" s="26"/>
      <c r="BC254" s="26"/>
      <c r="BD254" s="26"/>
      <c r="BE254" s="26"/>
      <c r="BF254" s="57">
        <f t="shared" si="194"/>
        <v>220</v>
      </c>
      <c r="BG254" s="462"/>
      <c r="BH254" s="36" t="str">
        <f t="shared" si="195"/>
        <v/>
      </c>
      <c r="BI254" s="26"/>
      <c r="BJ254" s="26"/>
      <c r="BK254" s="26"/>
      <c r="BL254" s="26"/>
      <c r="BM254" s="26"/>
      <c r="BN254" s="57">
        <f t="shared" si="196"/>
        <v>220</v>
      </c>
      <c r="BO254" s="303"/>
      <c r="BP254" s="36" t="str">
        <f t="shared" si="197"/>
        <v/>
      </c>
      <c r="BQ254" s="26"/>
      <c r="BR254" s="26"/>
      <c r="BS254" s="26"/>
      <c r="BT254" s="26"/>
      <c r="BU254" s="26"/>
      <c r="BV254" s="57">
        <f t="shared" si="198"/>
        <v>220</v>
      </c>
      <c r="BW254" s="303"/>
      <c r="BX254" s="36" t="str">
        <f t="shared" si="199"/>
        <v/>
      </c>
      <c r="BY254" s="26"/>
      <c r="BZ254" s="26"/>
      <c r="CA254" s="26"/>
      <c r="CB254" s="26"/>
      <c r="CC254" s="26"/>
      <c r="CD254" s="57">
        <f t="shared" si="200"/>
        <v>220</v>
      </c>
      <c r="CE254" s="303"/>
      <c r="CF254" s="36" t="str">
        <f t="shared" si="201"/>
        <v/>
      </c>
      <c r="CL254" s="57">
        <f t="shared" si="202"/>
        <v>220</v>
      </c>
      <c r="CM254" s="303"/>
      <c r="CN254" s="36" t="str">
        <f t="shared" si="203"/>
        <v/>
      </c>
      <c r="CT254" s="57">
        <f t="shared" si="204"/>
        <v>220</v>
      </c>
      <c r="CU254" s="303"/>
      <c r="CV254" s="36" t="str">
        <f t="shared" si="205"/>
        <v/>
      </c>
      <c r="DB254" s="57">
        <f t="shared" si="206"/>
        <v>220</v>
      </c>
      <c r="DC254" s="303"/>
      <c r="DD254" s="36" t="str">
        <f t="shared" si="207"/>
        <v/>
      </c>
      <c r="DJ254" s="57">
        <f t="shared" si="208"/>
        <v>220</v>
      </c>
      <c r="DK254" s="303"/>
      <c r="DL254" s="36" t="str">
        <f t="shared" si="209"/>
        <v/>
      </c>
      <c r="DR254" s="57">
        <f t="shared" si="210"/>
        <v>220</v>
      </c>
      <c r="DS254" s="303"/>
      <c r="DT254" s="36" t="str">
        <f t="shared" si="211"/>
        <v/>
      </c>
      <c r="DZ254" s="57">
        <f t="shared" si="212"/>
        <v>220</v>
      </c>
      <c r="EA254" s="303"/>
      <c r="EB254" s="36" t="str">
        <f t="shared" si="213"/>
        <v/>
      </c>
      <c r="EC254" s="26"/>
      <c r="ED254" s="26"/>
      <c r="EE254" s="26"/>
      <c r="EF254" s="26"/>
      <c r="EG254" s="26"/>
      <c r="EH254" s="57">
        <f t="shared" si="214"/>
        <v>220</v>
      </c>
      <c r="EI254" s="303"/>
      <c r="EJ254" s="36" t="str">
        <f t="shared" si="215"/>
        <v/>
      </c>
      <c r="EK254" s="26"/>
      <c r="EL254" s="26"/>
      <c r="EM254" s="26"/>
      <c r="EN254" s="26"/>
      <c r="EO254" s="26"/>
      <c r="EP254" s="57">
        <f t="shared" si="216"/>
        <v>220</v>
      </c>
      <c r="EQ254" s="303"/>
      <c r="ER254" s="36" t="str">
        <f t="shared" si="217"/>
        <v/>
      </c>
      <c r="ES254" s="26"/>
      <c r="ET254" s="26"/>
      <c r="EU254" s="26"/>
      <c r="EV254" s="26"/>
      <c r="EW254" s="26"/>
      <c r="EX254" s="57">
        <f t="shared" si="218"/>
        <v>220</v>
      </c>
      <c r="EY254" s="303"/>
      <c r="EZ254" s="36" t="str">
        <f t="shared" si="219"/>
        <v/>
      </c>
      <c r="FA254" s="26"/>
      <c r="FB254" s="26"/>
      <c r="FC254" s="26"/>
      <c r="FD254" s="26"/>
      <c r="FE254" s="26"/>
    </row>
    <row r="255" spans="1:161" ht="14.5">
      <c r="A255" s="26"/>
      <c r="B255" s="57">
        <f t="shared" si="181"/>
        <v>221</v>
      </c>
      <c r="C255" s="462"/>
      <c r="D255" s="36" t="str">
        <f t="shared" si="180"/>
        <v/>
      </c>
      <c r="E255" s="26"/>
      <c r="F255" s="26"/>
      <c r="G255" s="26"/>
      <c r="H255" s="26"/>
      <c r="I255" s="26"/>
      <c r="J255" s="57">
        <f t="shared" si="182"/>
        <v>221</v>
      </c>
      <c r="K255" s="462"/>
      <c r="L255" s="36" t="str">
        <f t="shared" si="183"/>
        <v/>
      </c>
      <c r="M255" s="26"/>
      <c r="N255" s="26"/>
      <c r="O255" s="26"/>
      <c r="P255" s="26"/>
      <c r="Q255" s="26"/>
      <c r="R255" s="57">
        <f t="shared" si="184"/>
        <v>221</v>
      </c>
      <c r="S255" s="462"/>
      <c r="T255" s="36" t="str">
        <f t="shared" si="185"/>
        <v/>
      </c>
      <c r="U255" s="26"/>
      <c r="V255" s="26"/>
      <c r="W255" s="26"/>
      <c r="X255" s="26"/>
      <c r="Y255" s="26"/>
      <c r="Z255" s="57">
        <f t="shared" si="186"/>
        <v>221</v>
      </c>
      <c r="AA255" s="462"/>
      <c r="AB255" s="36" t="str">
        <f t="shared" si="187"/>
        <v/>
      </c>
      <c r="AC255" s="26"/>
      <c r="AD255" s="26"/>
      <c r="AE255" s="26"/>
      <c r="AF255" s="26"/>
      <c r="AG255" s="26"/>
      <c r="AH255" s="57">
        <f t="shared" si="188"/>
        <v>221</v>
      </c>
      <c r="AI255" s="462"/>
      <c r="AJ255" s="36" t="str">
        <f t="shared" si="189"/>
        <v/>
      </c>
      <c r="AK255" s="26"/>
      <c r="AL255" s="26"/>
      <c r="AM255" s="26"/>
      <c r="AN255" s="26"/>
      <c r="AO255" s="26"/>
      <c r="AP255" s="57">
        <f t="shared" si="190"/>
        <v>221</v>
      </c>
      <c r="AQ255" s="462"/>
      <c r="AR255" s="36" t="str">
        <f t="shared" si="191"/>
        <v/>
      </c>
      <c r="AS255" s="26"/>
      <c r="AT255" s="26"/>
      <c r="AU255" s="26"/>
      <c r="AV255" s="26"/>
      <c r="AW255" s="26"/>
      <c r="AX255" s="57">
        <f t="shared" si="192"/>
        <v>221</v>
      </c>
      <c r="AY255" s="462"/>
      <c r="AZ255" s="36" t="str">
        <f t="shared" si="193"/>
        <v/>
      </c>
      <c r="BA255" s="26"/>
      <c r="BB255" s="26"/>
      <c r="BC255" s="26"/>
      <c r="BD255" s="26"/>
      <c r="BE255" s="26"/>
      <c r="BF255" s="57">
        <f t="shared" si="194"/>
        <v>221</v>
      </c>
      <c r="BG255" s="462"/>
      <c r="BH255" s="36" t="str">
        <f t="shared" si="195"/>
        <v/>
      </c>
      <c r="BI255" s="26"/>
      <c r="BJ255" s="26"/>
      <c r="BK255" s="26"/>
      <c r="BL255" s="26"/>
      <c r="BM255" s="26"/>
      <c r="BN255" s="57">
        <f t="shared" si="196"/>
        <v>221</v>
      </c>
      <c r="BO255" s="303"/>
      <c r="BP255" s="36" t="str">
        <f t="shared" si="197"/>
        <v/>
      </c>
      <c r="BQ255" s="26"/>
      <c r="BR255" s="26"/>
      <c r="BS255" s="26"/>
      <c r="BT255" s="26"/>
      <c r="BU255" s="26"/>
      <c r="BV255" s="57">
        <f t="shared" si="198"/>
        <v>221</v>
      </c>
      <c r="BW255" s="303"/>
      <c r="BX255" s="36" t="str">
        <f t="shared" si="199"/>
        <v/>
      </c>
      <c r="BY255" s="26"/>
      <c r="BZ255" s="26"/>
      <c r="CA255" s="26"/>
      <c r="CB255" s="26"/>
      <c r="CC255" s="26"/>
      <c r="CD255" s="57">
        <f t="shared" si="200"/>
        <v>221</v>
      </c>
      <c r="CE255" s="303"/>
      <c r="CF255" s="36" t="str">
        <f t="shared" si="201"/>
        <v/>
      </c>
      <c r="CL255" s="57">
        <f t="shared" si="202"/>
        <v>221</v>
      </c>
      <c r="CM255" s="303"/>
      <c r="CN255" s="36" t="str">
        <f t="shared" si="203"/>
        <v/>
      </c>
      <c r="CT255" s="57">
        <f t="shared" si="204"/>
        <v>221</v>
      </c>
      <c r="CU255" s="303"/>
      <c r="CV255" s="36" t="str">
        <f t="shared" si="205"/>
        <v/>
      </c>
      <c r="DB255" s="57">
        <f t="shared" si="206"/>
        <v>221</v>
      </c>
      <c r="DC255" s="303"/>
      <c r="DD255" s="36" t="str">
        <f t="shared" si="207"/>
        <v/>
      </c>
      <c r="DJ255" s="57">
        <f t="shared" si="208"/>
        <v>221</v>
      </c>
      <c r="DK255" s="303"/>
      <c r="DL255" s="36" t="str">
        <f t="shared" si="209"/>
        <v/>
      </c>
      <c r="DR255" s="57">
        <f t="shared" si="210"/>
        <v>221</v>
      </c>
      <c r="DS255" s="303"/>
      <c r="DT255" s="36" t="str">
        <f t="shared" si="211"/>
        <v/>
      </c>
      <c r="DZ255" s="57">
        <f t="shared" si="212"/>
        <v>221</v>
      </c>
      <c r="EA255" s="303"/>
      <c r="EB255" s="36" t="str">
        <f t="shared" si="213"/>
        <v/>
      </c>
      <c r="EC255" s="26"/>
      <c r="ED255" s="26"/>
      <c r="EE255" s="26"/>
      <c r="EF255" s="26"/>
      <c r="EG255" s="26"/>
      <c r="EH255" s="57">
        <f t="shared" si="214"/>
        <v>221</v>
      </c>
      <c r="EI255" s="303"/>
      <c r="EJ255" s="36" t="str">
        <f t="shared" si="215"/>
        <v/>
      </c>
      <c r="EK255" s="26"/>
      <c r="EL255" s="26"/>
      <c r="EM255" s="26"/>
      <c r="EN255" s="26"/>
      <c r="EO255" s="26"/>
      <c r="EP255" s="57">
        <f t="shared" si="216"/>
        <v>221</v>
      </c>
      <c r="EQ255" s="303"/>
      <c r="ER255" s="36" t="str">
        <f t="shared" si="217"/>
        <v/>
      </c>
      <c r="ES255" s="26"/>
      <c r="ET255" s="26"/>
      <c r="EU255" s="26"/>
      <c r="EV255" s="26"/>
      <c r="EW255" s="26"/>
      <c r="EX255" s="57">
        <f t="shared" si="218"/>
        <v>221</v>
      </c>
      <c r="EY255" s="303"/>
      <c r="EZ255" s="36" t="str">
        <f t="shared" si="219"/>
        <v/>
      </c>
      <c r="FA255" s="26"/>
      <c r="FB255" s="26"/>
      <c r="FC255" s="26"/>
      <c r="FD255" s="26"/>
      <c r="FE255" s="26"/>
    </row>
    <row r="256" spans="1:161" ht="14.5">
      <c r="A256" s="26"/>
      <c r="B256" s="57">
        <f t="shared" si="181"/>
        <v>222</v>
      </c>
      <c r="C256" s="462"/>
      <c r="D256" s="36" t="str">
        <f t="shared" si="180"/>
        <v/>
      </c>
      <c r="E256" s="26"/>
      <c r="F256" s="26"/>
      <c r="G256" s="26"/>
      <c r="H256" s="26"/>
      <c r="I256" s="26"/>
      <c r="J256" s="57">
        <f t="shared" si="182"/>
        <v>222</v>
      </c>
      <c r="K256" s="462"/>
      <c r="L256" s="36" t="str">
        <f t="shared" si="183"/>
        <v/>
      </c>
      <c r="M256" s="26"/>
      <c r="N256" s="26"/>
      <c r="O256" s="26"/>
      <c r="P256" s="26"/>
      <c r="Q256" s="26"/>
      <c r="R256" s="57">
        <f t="shared" si="184"/>
        <v>222</v>
      </c>
      <c r="S256" s="462"/>
      <c r="T256" s="36" t="str">
        <f t="shared" si="185"/>
        <v/>
      </c>
      <c r="U256" s="26"/>
      <c r="V256" s="26"/>
      <c r="W256" s="26"/>
      <c r="X256" s="26"/>
      <c r="Y256" s="26"/>
      <c r="Z256" s="57">
        <f t="shared" si="186"/>
        <v>222</v>
      </c>
      <c r="AA256" s="462"/>
      <c r="AB256" s="36" t="str">
        <f t="shared" si="187"/>
        <v/>
      </c>
      <c r="AC256" s="26"/>
      <c r="AD256" s="26"/>
      <c r="AE256" s="26"/>
      <c r="AF256" s="26"/>
      <c r="AG256" s="26"/>
      <c r="AH256" s="57">
        <f t="shared" si="188"/>
        <v>222</v>
      </c>
      <c r="AI256" s="462"/>
      <c r="AJ256" s="36" t="str">
        <f t="shared" si="189"/>
        <v/>
      </c>
      <c r="AK256" s="26"/>
      <c r="AL256" s="26"/>
      <c r="AM256" s="26"/>
      <c r="AN256" s="26"/>
      <c r="AO256" s="26"/>
      <c r="AP256" s="57">
        <f t="shared" si="190"/>
        <v>222</v>
      </c>
      <c r="AQ256" s="462"/>
      <c r="AR256" s="36" t="str">
        <f t="shared" si="191"/>
        <v/>
      </c>
      <c r="AS256" s="26"/>
      <c r="AT256" s="26"/>
      <c r="AU256" s="26"/>
      <c r="AV256" s="26"/>
      <c r="AW256" s="26"/>
      <c r="AX256" s="57">
        <f t="shared" si="192"/>
        <v>222</v>
      </c>
      <c r="AY256" s="462"/>
      <c r="AZ256" s="36" t="str">
        <f t="shared" si="193"/>
        <v/>
      </c>
      <c r="BA256" s="26"/>
      <c r="BB256" s="26"/>
      <c r="BC256" s="26"/>
      <c r="BD256" s="26"/>
      <c r="BE256" s="26"/>
      <c r="BF256" s="57">
        <f t="shared" si="194"/>
        <v>222</v>
      </c>
      <c r="BG256" s="462"/>
      <c r="BH256" s="36" t="str">
        <f t="shared" si="195"/>
        <v/>
      </c>
      <c r="BI256" s="26"/>
      <c r="BJ256" s="26"/>
      <c r="BK256" s="26"/>
      <c r="BL256" s="26"/>
      <c r="BM256" s="26"/>
      <c r="BN256" s="57">
        <f t="shared" si="196"/>
        <v>222</v>
      </c>
      <c r="BO256" s="303"/>
      <c r="BP256" s="36" t="str">
        <f t="shared" si="197"/>
        <v/>
      </c>
      <c r="BQ256" s="26"/>
      <c r="BR256" s="26"/>
      <c r="BS256" s="26"/>
      <c r="BT256" s="26"/>
      <c r="BU256" s="26"/>
      <c r="BV256" s="57">
        <f t="shared" si="198"/>
        <v>222</v>
      </c>
      <c r="BW256" s="303"/>
      <c r="BX256" s="36" t="str">
        <f t="shared" si="199"/>
        <v/>
      </c>
      <c r="BY256" s="26"/>
      <c r="BZ256" s="26"/>
      <c r="CA256" s="26"/>
      <c r="CB256" s="26"/>
      <c r="CC256" s="26"/>
      <c r="CD256" s="57">
        <f t="shared" si="200"/>
        <v>222</v>
      </c>
      <c r="CE256" s="303"/>
      <c r="CF256" s="36" t="str">
        <f t="shared" si="201"/>
        <v/>
      </c>
      <c r="CL256" s="57">
        <f t="shared" si="202"/>
        <v>222</v>
      </c>
      <c r="CM256" s="303"/>
      <c r="CN256" s="36" t="str">
        <f t="shared" si="203"/>
        <v/>
      </c>
      <c r="CT256" s="57">
        <f t="shared" si="204"/>
        <v>222</v>
      </c>
      <c r="CU256" s="303"/>
      <c r="CV256" s="36" t="str">
        <f t="shared" si="205"/>
        <v/>
      </c>
      <c r="DB256" s="57">
        <f t="shared" si="206"/>
        <v>222</v>
      </c>
      <c r="DC256" s="303"/>
      <c r="DD256" s="36" t="str">
        <f t="shared" si="207"/>
        <v/>
      </c>
      <c r="DJ256" s="57">
        <f t="shared" si="208"/>
        <v>222</v>
      </c>
      <c r="DK256" s="303"/>
      <c r="DL256" s="36" t="str">
        <f t="shared" si="209"/>
        <v/>
      </c>
      <c r="DR256" s="57">
        <f t="shared" si="210"/>
        <v>222</v>
      </c>
      <c r="DS256" s="303"/>
      <c r="DT256" s="36" t="str">
        <f t="shared" si="211"/>
        <v/>
      </c>
      <c r="DZ256" s="57">
        <f t="shared" si="212"/>
        <v>222</v>
      </c>
      <c r="EA256" s="303"/>
      <c r="EB256" s="36" t="str">
        <f t="shared" si="213"/>
        <v/>
      </c>
      <c r="EC256" s="26"/>
      <c r="ED256" s="26"/>
      <c r="EE256" s="26"/>
      <c r="EF256" s="26"/>
      <c r="EG256" s="26"/>
      <c r="EH256" s="57">
        <f t="shared" si="214"/>
        <v>222</v>
      </c>
      <c r="EI256" s="303"/>
      <c r="EJ256" s="36" t="str">
        <f t="shared" si="215"/>
        <v/>
      </c>
      <c r="EK256" s="26"/>
      <c r="EL256" s="26"/>
      <c r="EM256" s="26"/>
      <c r="EN256" s="26"/>
      <c r="EO256" s="26"/>
      <c r="EP256" s="57">
        <f t="shared" si="216"/>
        <v>222</v>
      </c>
      <c r="EQ256" s="303"/>
      <c r="ER256" s="36" t="str">
        <f t="shared" si="217"/>
        <v/>
      </c>
      <c r="ES256" s="26"/>
      <c r="ET256" s="26"/>
      <c r="EU256" s="26"/>
      <c r="EV256" s="26"/>
      <c r="EW256" s="26"/>
      <c r="EX256" s="57">
        <f t="shared" si="218"/>
        <v>222</v>
      </c>
      <c r="EY256" s="303"/>
      <c r="EZ256" s="36" t="str">
        <f t="shared" si="219"/>
        <v/>
      </c>
      <c r="FA256" s="26"/>
      <c r="FB256" s="26"/>
      <c r="FC256" s="26"/>
      <c r="FD256" s="26"/>
      <c r="FE256" s="26"/>
    </row>
    <row r="257" spans="1:161" ht="14.5">
      <c r="A257" s="26"/>
      <c r="B257" s="57">
        <f t="shared" si="181"/>
        <v>223</v>
      </c>
      <c r="C257" s="462"/>
      <c r="D257" s="36" t="str">
        <f t="shared" si="180"/>
        <v/>
      </c>
      <c r="E257" s="26"/>
      <c r="F257" s="26"/>
      <c r="G257" s="26"/>
      <c r="H257" s="26"/>
      <c r="I257" s="26"/>
      <c r="J257" s="57">
        <f t="shared" si="182"/>
        <v>223</v>
      </c>
      <c r="K257" s="462"/>
      <c r="L257" s="36" t="str">
        <f t="shared" si="183"/>
        <v/>
      </c>
      <c r="M257" s="26"/>
      <c r="N257" s="26"/>
      <c r="O257" s="26"/>
      <c r="P257" s="26"/>
      <c r="Q257" s="26"/>
      <c r="R257" s="57">
        <f t="shared" si="184"/>
        <v>223</v>
      </c>
      <c r="S257" s="462"/>
      <c r="T257" s="36" t="str">
        <f t="shared" si="185"/>
        <v/>
      </c>
      <c r="U257" s="26"/>
      <c r="V257" s="26"/>
      <c r="W257" s="26"/>
      <c r="X257" s="26"/>
      <c r="Y257" s="26"/>
      <c r="Z257" s="57">
        <f t="shared" si="186"/>
        <v>223</v>
      </c>
      <c r="AA257" s="462"/>
      <c r="AB257" s="36" t="str">
        <f t="shared" si="187"/>
        <v/>
      </c>
      <c r="AC257" s="26"/>
      <c r="AD257" s="26"/>
      <c r="AE257" s="26"/>
      <c r="AF257" s="26"/>
      <c r="AG257" s="26"/>
      <c r="AH257" s="57">
        <f t="shared" si="188"/>
        <v>223</v>
      </c>
      <c r="AI257" s="462"/>
      <c r="AJ257" s="36" t="str">
        <f t="shared" si="189"/>
        <v/>
      </c>
      <c r="AK257" s="26"/>
      <c r="AL257" s="26"/>
      <c r="AM257" s="26"/>
      <c r="AN257" s="26"/>
      <c r="AO257" s="26"/>
      <c r="AP257" s="57">
        <f t="shared" si="190"/>
        <v>223</v>
      </c>
      <c r="AQ257" s="462"/>
      <c r="AR257" s="36" t="str">
        <f t="shared" si="191"/>
        <v/>
      </c>
      <c r="AS257" s="26"/>
      <c r="AT257" s="26"/>
      <c r="AU257" s="26"/>
      <c r="AV257" s="26"/>
      <c r="AW257" s="26"/>
      <c r="AX257" s="57">
        <f t="shared" si="192"/>
        <v>223</v>
      </c>
      <c r="AY257" s="462"/>
      <c r="AZ257" s="36" t="str">
        <f t="shared" si="193"/>
        <v/>
      </c>
      <c r="BA257" s="26"/>
      <c r="BB257" s="26"/>
      <c r="BC257" s="26"/>
      <c r="BD257" s="26"/>
      <c r="BE257" s="26"/>
      <c r="BF257" s="57">
        <f t="shared" si="194"/>
        <v>223</v>
      </c>
      <c r="BG257" s="462"/>
      <c r="BH257" s="36" t="str">
        <f t="shared" si="195"/>
        <v/>
      </c>
      <c r="BI257" s="26"/>
      <c r="BJ257" s="26"/>
      <c r="BK257" s="26"/>
      <c r="BL257" s="26"/>
      <c r="BM257" s="26"/>
      <c r="BN257" s="57">
        <f t="shared" si="196"/>
        <v>223</v>
      </c>
      <c r="BO257" s="303"/>
      <c r="BP257" s="36" t="str">
        <f t="shared" si="197"/>
        <v/>
      </c>
      <c r="BQ257" s="26"/>
      <c r="BR257" s="26"/>
      <c r="BS257" s="26"/>
      <c r="BT257" s="26"/>
      <c r="BU257" s="26"/>
      <c r="BV257" s="57">
        <f t="shared" si="198"/>
        <v>223</v>
      </c>
      <c r="BW257" s="303"/>
      <c r="BX257" s="36" t="str">
        <f t="shared" si="199"/>
        <v/>
      </c>
      <c r="BY257" s="26"/>
      <c r="BZ257" s="26"/>
      <c r="CA257" s="26"/>
      <c r="CB257" s="26"/>
      <c r="CC257" s="26"/>
      <c r="CD257" s="57">
        <f t="shared" si="200"/>
        <v>223</v>
      </c>
      <c r="CE257" s="303"/>
      <c r="CF257" s="36" t="str">
        <f t="shared" si="201"/>
        <v/>
      </c>
      <c r="CL257" s="57">
        <f t="shared" si="202"/>
        <v>223</v>
      </c>
      <c r="CM257" s="303"/>
      <c r="CN257" s="36" t="str">
        <f t="shared" si="203"/>
        <v/>
      </c>
      <c r="CT257" s="57">
        <f t="shared" si="204"/>
        <v>223</v>
      </c>
      <c r="CU257" s="303"/>
      <c r="CV257" s="36" t="str">
        <f t="shared" si="205"/>
        <v/>
      </c>
      <c r="DB257" s="57">
        <f t="shared" si="206"/>
        <v>223</v>
      </c>
      <c r="DC257" s="303"/>
      <c r="DD257" s="36" t="str">
        <f t="shared" si="207"/>
        <v/>
      </c>
      <c r="DJ257" s="57">
        <f t="shared" si="208"/>
        <v>223</v>
      </c>
      <c r="DK257" s="303"/>
      <c r="DL257" s="36" t="str">
        <f t="shared" si="209"/>
        <v/>
      </c>
      <c r="DR257" s="57">
        <f t="shared" si="210"/>
        <v>223</v>
      </c>
      <c r="DS257" s="303"/>
      <c r="DT257" s="36" t="str">
        <f t="shared" si="211"/>
        <v/>
      </c>
      <c r="DZ257" s="57">
        <f t="shared" si="212"/>
        <v>223</v>
      </c>
      <c r="EA257" s="303"/>
      <c r="EB257" s="36" t="str">
        <f t="shared" si="213"/>
        <v/>
      </c>
      <c r="EC257" s="26"/>
      <c r="ED257" s="26"/>
      <c r="EE257" s="26"/>
      <c r="EF257" s="26"/>
      <c r="EG257" s="26"/>
      <c r="EH257" s="57">
        <f t="shared" si="214"/>
        <v>223</v>
      </c>
      <c r="EI257" s="303"/>
      <c r="EJ257" s="36" t="str">
        <f t="shared" si="215"/>
        <v/>
      </c>
      <c r="EK257" s="26"/>
      <c r="EL257" s="26"/>
      <c r="EM257" s="26"/>
      <c r="EN257" s="26"/>
      <c r="EO257" s="26"/>
      <c r="EP257" s="57">
        <f t="shared" si="216"/>
        <v>223</v>
      </c>
      <c r="EQ257" s="303"/>
      <c r="ER257" s="36" t="str">
        <f t="shared" si="217"/>
        <v/>
      </c>
      <c r="ES257" s="26"/>
      <c r="ET257" s="26"/>
      <c r="EU257" s="26"/>
      <c r="EV257" s="26"/>
      <c r="EW257" s="26"/>
      <c r="EX257" s="57">
        <f t="shared" si="218"/>
        <v>223</v>
      </c>
      <c r="EY257" s="303"/>
      <c r="EZ257" s="36" t="str">
        <f t="shared" si="219"/>
        <v/>
      </c>
      <c r="FA257" s="26"/>
      <c r="FB257" s="26"/>
      <c r="FC257" s="26"/>
      <c r="FD257" s="26"/>
      <c r="FE257" s="26"/>
    </row>
    <row r="258" spans="1:161" ht="14.5">
      <c r="A258" s="26"/>
      <c r="B258" s="57">
        <f t="shared" si="181"/>
        <v>224</v>
      </c>
      <c r="C258" s="462"/>
      <c r="D258" s="36" t="str">
        <f t="shared" si="180"/>
        <v/>
      </c>
      <c r="E258" s="26"/>
      <c r="F258" s="26"/>
      <c r="G258" s="26"/>
      <c r="H258" s="26"/>
      <c r="I258" s="26"/>
      <c r="J258" s="57">
        <f t="shared" si="182"/>
        <v>224</v>
      </c>
      <c r="K258" s="462"/>
      <c r="L258" s="36" t="str">
        <f t="shared" si="183"/>
        <v/>
      </c>
      <c r="M258" s="26"/>
      <c r="N258" s="26"/>
      <c r="O258" s="26"/>
      <c r="P258" s="26"/>
      <c r="Q258" s="26"/>
      <c r="R258" s="57">
        <f t="shared" si="184"/>
        <v>224</v>
      </c>
      <c r="S258" s="462"/>
      <c r="T258" s="36" t="str">
        <f t="shared" si="185"/>
        <v/>
      </c>
      <c r="U258" s="26"/>
      <c r="V258" s="26"/>
      <c r="W258" s="26"/>
      <c r="X258" s="26"/>
      <c r="Y258" s="26"/>
      <c r="Z258" s="57">
        <f t="shared" si="186"/>
        <v>224</v>
      </c>
      <c r="AA258" s="462"/>
      <c r="AB258" s="36" t="str">
        <f t="shared" si="187"/>
        <v/>
      </c>
      <c r="AC258" s="26"/>
      <c r="AD258" s="26"/>
      <c r="AE258" s="26"/>
      <c r="AF258" s="26"/>
      <c r="AG258" s="26"/>
      <c r="AH258" s="57">
        <f t="shared" si="188"/>
        <v>224</v>
      </c>
      <c r="AI258" s="462"/>
      <c r="AJ258" s="36" t="str">
        <f t="shared" si="189"/>
        <v/>
      </c>
      <c r="AK258" s="26"/>
      <c r="AL258" s="26"/>
      <c r="AM258" s="26"/>
      <c r="AN258" s="26"/>
      <c r="AO258" s="26"/>
      <c r="AP258" s="57">
        <f t="shared" si="190"/>
        <v>224</v>
      </c>
      <c r="AQ258" s="462"/>
      <c r="AR258" s="36" t="str">
        <f t="shared" si="191"/>
        <v/>
      </c>
      <c r="AS258" s="26"/>
      <c r="AT258" s="26"/>
      <c r="AU258" s="26"/>
      <c r="AV258" s="26"/>
      <c r="AW258" s="26"/>
      <c r="AX258" s="57">
        <f t="shared" si="192"/>
        <v>224</v>
      </c>
      <c r="AY258" s="462"/>
      <c r="AZ258" s="36" t="str">
        <f t="shared" si="193"/>
        <v/>
      </c>
      <c r="BA258" s="26"/>
      <c r="BB258" s="26"/>
      <c r="BC258" s="26"/>
      <c r="BD258" s="26"/>
      <c r="BE258" s="26"/>
      <c r="BF258" s="57">
        <f t="shared" si="194"/>
        <v>224</v>
      </c>
      <c r="BG258" s="462"/>
      <c r="BH258" s="36" t="str">
        <f t="shared" si="195"/>
        <v/>
      </c>
      <c r="BI258" s="26"/>
      <c r="BJ258" s="26"/>
      <c r="BK258" s="26"/>
      <c r="BL258" s="26"/>
      <c r="BM258" s="26"/>
      <c r="BN258" s="57">
        <f t="shared" si="196"/>
        <v>224</v>
      </c>
      <c r="BO258" s="303"/>
      <c r="BP258" s="36" t="str">
        <f t="shared" si="197"/>
        <v/>
      </c>
      <c r="BQ258" s="26"/>
      <c r="BR258" s="26"/>
      <c r="BS258" s="26"/>
      <c r="BT258" s="26"/>
      <c r="BU258" s="26"/>
      <c r="BV258" s="57">
        <f t="shared" si="198"/>
        <v>224</v>
      </c>
      <c r="BW258" s="303"/>
      <c r="BX258" s="36" t="str">
        <f t="shared" si="199"/>
        <v/>
      </c>
      <c r="BY258" s="26"/>
      <c r="BZ258" s="26"/>
      <c r="CA258" s="26"/>
      <c r="CB258" s="26"/>
      <c r="CC258" s="26"/>
      <c r="CD258" s="57">
        <f t="shared" si="200"/>
        <v>224</v>
      </c>
      <c r="CE258" s="303"/>
      <c r="CF258" s="36" t="str">
        <f t="shared" si="201"/>
        <v/>
      </c>
      <c r="CL258" s="57">
        <f t="shared" si="202"/>
        <v>224</v>
      </c>
      <c r="CM258" s="303"/>
      <c r="CN258" s="36" t="str">
        <f t="shared" si="203"/>
        <v/>
      </c>
      <c r="CT258" s="57">
        <f t="shared" si="204"/>
        <v>224</v>
      </c>
      <c r="CU258" s="303"/>
      <c r="CV258" s="36" t="str">
        <f t="shared" si="205"/>
        <v/>
      </c>
      <c r="DB258" s="57">
        <f t="shared" si="206"/>
        <v>224</v>
      </c>
      <c r="DC258" s="303"/>
      <c r="DD258" s="36" t="str">
        <f t="shared" si="207"/>
        <v/>
      </c>
      <c r="DJ258" s="57">
        <f t="shared" si="208"/>
        <v>224</v>
      </c>
      <c r="DK258" s="303"/>
      <c r="DL258" s="36" t="str">
        <f t="shared" si="209"/>
        <v/>
      </c>
      <c r="DR258" s="57">
        <f t="shared" si="210"/>
        <v>224</v>
      </c>
      <c r="DS258" s="303"/>
      <c r="DT258" s="36" t="str">
        <f t="shared" si="211"/>
        <v/>
      </c>
      <c r="DZ258" s="57">
        <f t="shared" si="212"/>
        <v>224</v>
      </c>
      <c r="EA258" s="303"/>
      <c r="EB258" s="36" t="str">
        <f t="shared" si="213"/>
        <v/>
      </c>
      <c r="EC258" s="26"/>
      <c r="ED258" s="26"/>
      <c r="EE258" s="26"/>
      <c r="EF258" s="26"/>
      <c r="EG258" s="26"/>
      <c r="EH258" s="57">
        <f t="shared" si="214"/>
        <v>224</v>
      </c>
      <c r="EI258" s="303"/>
      <c r="EJ258" s="36" t="str">
        <f t="shared" si="215"/>
        <v/>
      </c>
      <c r="EK258" s="26"/>
      <c r="EL258" s="26"/>
      <c r="EM258" s="26"/>
      <c r="EN258" s="26"/>
      <c r="EO258" s="26"/>
      <c r="EP258" s="57">
        <f t="shared" si="216"/>
        <v>224</v>
      </c>
      <c r="EQ258" s="303"/>
      <c r="ER258" s="36" t="str">
        <f t="shared" si="217"/>
        <v/>
      </c>
      <c r="ES258" s="26"/>
      <c r="ET258" s="26"/>
      <c r="EU258" s="26"/>
      <c r="EV258" s="26"/>
      <c r="EW258" s="26"/>
      <c r="EX258" s="57">
        <f t="shared" si="218"/>
        <v>224</v>
      </c>
      <c r="EY258" s="303"/>
      <c r="EZ258" s="36" t="str">
        <f t="shared" si="219"/>
        <v/>
      </c>
      <c r="FA258" s="26"/>
      <c r="FB258" s="26"/>
      <c r="FC258" s="26"/>
      <c r="FD258" s="26"/>
      <c r="FE258" s="26"/>
    </row>
    <row r="259" spans="1:161" ht="14.5">
      <c r="A259" s="26"/>
      <c r="B259" s="57">
        <f t="shared" si="181"/>
        <v>225</v>
      </c>
      <c r="C259" s="462"/>
      <c r="D259" s="36" t="str">
        <f t="shared" si="180"/>
        <v/>
      </c>
      <c r="E259" s="26"/>
      <c r="F259" s="26"/>
      <c r="G259" s="26"/>
      <c r="H259" s="26"/>
      <c r="I259" s="26"/>
      <c r="J259" s="57">
        <f t="shared" si="182"/>
        <v>225</v>
      </c>
      <c r="K259" s="462"/>
      <c r="L259" s="36" t="str">
        <f t="shared" si="183"/>
        <v/>
      </c>
      <c r="M259" s="26"/>
      <c r="N259" s="26"/>
      <c r="O259" s="26"/>
      <c r="P259" s="26"/>
      <c r="Q259" s="26"/>
      <c r="R259" s="57">
        <f t="shared" si="184"/>
        <v>225</v>
      </c>
      <c r="S259" s="462"/>
      <c r="T259" s="36" t="str">
        <f t="shared" si="185"/>
        <v/>
      </c>
      <c r="U259" s="26"/>
      <c r="V259" s="26"/>
      <c r="W259" s="26"/>
      <c r="X259" s="26"/>
      <c r="Y259" s="26"/>
      <c r="Z259" s="57">
        <f t="shared" si="186"/>
        <v>225</v>
      </c>
      <c r="AA259" s="462"/>
      <c r="AB259" s="36" t="str">
        <f t="shared" si="187"/>
        <v/>
      </c>
      <c r="AC259" s="26"/>
      <c r="AD259" s="26"/>
      <c r="AE259" s="26"/>
      <c r="AF259" s="26"/>
      <c r="AG259" s="26"/>
      <c r="AH259" s="57">
        <f t="shared" si="188"/>
        <v>225</v>
      </c>
      <c r="AI259" s="462"/>
      <c r="AJ259" s="36" t="str">
        <f t="shared" si="189"/>
        <v/>
      </c>
      <c r="AK259" s="26"/>
      <c r="AL259" s="26"/>
      <c r="AM259" s="26"/>
      <c r="AN259" s="26"/>
      <c r="AO259" s="26"/>
      <c r="AP259" s="57">
        <f t="shared" si="190"/>
        <v>225</v>
      </c>
      <c r="AQ259" s="462"/>
      <c r="AR259" s="36" t="str">
        <f t="shared" si="191"/>
        <v/>
      </c>
      <c r="AS259" s="26"/>
      <c r="AT259" s="26"/>
      <c r="AU259" s="26"/>
      <c r="AV259" s="26"/>
      <c r="AW259" s="26"/>
      <c r="AX259" s="57">
        <f t="shared" si="192"/>
        <v>225</v>
      </c>
      <c r="AY259" s="462"/>
      <c r="AZ259" s="36" t="str">
        <f t="shared" si="193"/>
        <v/>
      </c>
      <c r="BA259" s="26"/>
      <c r="BB259" s="26"/>
      <c r="BC259" s="26"/>
      <c r="BD259" s="26"/>
      <c r="BE259" s="26"/>
      <c r="BF259" s="57">
        <f t="shared" si="194"/>
        <v>225</v>
      </c>
      <c r="BG259" s="462"/>
      <c r="BH259" s="36" t="str">
        <f t="shared" si="195"/>
        <v/>
      </c>
      <c r="BI259" s="26"/>
      <c r="BJ259" s="26"/>
      <c r="BK259" s="26"/>
      <c r="BL259" s="26"/>
      <c r="BM259" s="26"/>
      <c r="BN259" s="57">
        <f t="shared" si="196"/>
        <v>225</v>
      </c>
      <c r="BO259" s="303"/>
      <c r="BP259" s="36" t="str">
        <f t="shared" si="197"/>
        <v/>
      </c>
      <c r="BQ259" s="26"/>
      <c r="BR259" s="26"/>
      <c r="BS259" s="26"/>
      <c r="BT259" s="26"/>
      <c r="BU259" s="26"/>
      <c r="BV259" s="57">
        <f t="shared" si="198"/>
        <v>225</v>
      </c>
      <c r="BW259" s="303"/>
      <c r="BX259" s="36" t="str">
        <f t="shared" si="199"/>
        <v/>
      </c>
      <c r="BY259" s="26"/>
      <c r="BZ259" s="26"/>
      <c r="CA259" s="26"/>
      <c r="CB259" s="26"/>
      <c r="CC259" s="26"/>
      <c r="CD259" s="57">
        <f t="shared" si="200"/>
        <v>225</v>
      </c>
      <c r="CE259" s="303"/>
      <c r="CF259" s="36" t="str">
        <f t="shared" si="201"/>
        <v/>
      </c>
      <c r="CL259" s="57">
        <f t="shared" si="202"/>
        <v>225</v>
      </c>
      <c r="CM259" s="303"/>
      <c r="CN259" s="36" t="str">
        <f t="shared" si="203"/>
        <v/>
      </c>
      <c r="CT259" s="57">
        <f t="shared" si="204"/>
        <v>225</v>
      </c>
      <c r="CU259" s="303"/>
      <c r="CV259" s="36" t="str">
        <f t="shared" si="205"/>
        <v/>
      </c>
      <c r="DB259" s="57">
        <f t="shared" si="206"/>
        <v>225</v>
      </c>
      <c r="DC259" s="303"/>
      <c r="DD259" s="36" t="str">
        <f t="shared" si="207"/>
        <v/>
      </c>
      <c r="DJ259" s="57">
        <f t="shared" si="208"/>
        <v>225</v>
      </c>
      <c r="DK259" s="303"/>
      <c r="DL259" s="36" t="str">
        <f t="shared" si="209"/>
        <v/>
      </c>
      <c r="DR259" s="57">
        <f t="shared" si="210"/>
        <v>225</v>
      </c>
      <c r="DS259" s="303"/>
      <c r="DT259" s="36" t="str">
        <f t="shared" si="211"/>
        <v/>
      </c>
      <c r="DZ259" s="57">
        <f t="shared" si="212"/>
        <v>225</v>
      </c>
      <c r="EA259" s="303"/>
      <c r="EB259" s="36" t="str">
        <f t="shared" si="213"/>
        <v/>
      </c>
      <c r="EC259" s="26"/>
      <c r="ED259" s="26"/>
      <c r="EE259" s="26"/>
      <c r="EF259" s="26"/>
      <c r="EG259" s="26"/>
      <c r="EH259" s="57">
        <f t="shared" si="214"/>
        <v>225</v>
      </c>
      <c r="EI259" s="303"/>
      <c r="EJ259" s="36" t="str">
        <f t="shared" si="215"/>
        <v/>
      </c>
      <c r="EK259" s="26"/>
      <c r="EL259" s="26"/>
      <c r="EM259" s="26"/>
      <c r="EN259" s="26"/>
      <c r="EO259" s="26"/>
      <c r="EP259" s="57">
        <f t="shared" si="216"/>
        <v>225</v>
      </c>
      <c r="EQ259" s="303"/>
      <c r="ER259" s="36" t="str">
        <f t="shared" si="217"/>
        <v/>
      </c>
      <c r="ES259" s="26"/>
      <c r="ET259" s="26"/>
      <c r="EU259" s="26"/>
      <c r="EV259" s="26"/>
      <c r="EW259" s="26"/>
      <c r="EX259" s="57">
        <f t="shared" si="218"/>
        <v>225</v>
      </c>
      <c r="EY259" s="303"/>
      <c r="EZ259" s="36" t="str">
        <f t="shared" si="219"/>
        <v/>
      </c>
      <c r="FA259" s="26"/>
      <c r="FB259" s="26"/>
      <c r="FC259" s="26"/>
      <c r="FD259" s="26"/>
      <c r="FE259" s="26"/>
    </row>
    <row r="260" spans="1:161" ht="14.5">
      <c r="A260" s="26"/>
      <c r="B260" s="57">
        <f t="shared" si="181"/>
        <v>226</v>
      </c>
      <c r="C260" s="462"/>
      <c r="D260" s="36" t="str">
        <f t="shared" si="180"/>
        <v/>
      </c>
      <c r="E260" s="26"/>
      <c r="F260" s="26"/>
      <c r="G260" s="26"/>
      <c r="H260" s="26"/>
      <c r="I260" s="26"/>
      <c r="J260" s="57">
        <f t="shared" si="182"/>
        <v>226</v>
      </c>
      <c r="K260" s="462"/>
      <c r="L260" s="36" t="str">
        <f t="shared" si="183"/>
        <v/>
      </c>
      <c r="M260" s="26"/>
      <c r="N260" s="26"/>
      <c r="O260" s="26"/>
      <c r="P260" s="26"/>
      <c r="Q260" s="26"/>
      <c r="R260" s="57">
        <f t="shared" si="184"/>
        <v>226</v>
      </c>
      <c r="S260" s="462"/>
      <c r="T260" s="36" t="str">
        <f t="shared" si="185"/>
        <v/>
      </c>
      <c r="U260" s="26"/>
      <c r="V260" s="26"/>
      <c r="W260" s="26"/>
      <c r="X260" s="26"/>
      <c r="Y260" s="26"/>
      <c r="Z260" s="57">
        <f t="shared" si="186"/>
        <v>226</v>
      </c>
      <c r="AA260" s="462"/>
      <c r="AB260" s="36" t="str">
        <f t="shared" si="187"/>
        <v/>
      </c>
      <c r="AC260" s="26"/>
      <c r="AD260" s="26"/>
      <c r="AE260" s="26"/>
      <c r="AF260" s="26"/>
      <c r="AG260" s="26"/>
      <c r="AH260" s="57">
        <f t="shared" si="188"/>
        <v>226</v>
      </c>
      <c r="AI260" s="462"/>
      <c r="AJ260" s="36" t="str">
        <f t="shared" si="189"/>
        <v/>
      </c>
      <c r="AK260" s="26"/>
      <c r="AL260" s="26"/>
      <c r="AM260" s="26"/>
      <c r="AN260" s="26"/>
      <c r="AO260" s="26"/>
      <c r="AP260" s="57">
        <f t="shared" si="190"/>
        <v>226</v>
      </c>
      <c r="AQ260" s="462"/>
      <c r="AR260" s="36" t="str">
        <f t="shared" si="191"/>
        <v/>
      </c>
      <c r="AS260" s="26"/>
      <c r="AT260" s="26"/>
      <c r="AU260" s="26"/>
      <c r="AV260" s="26"/>
      <c r="AW260" s="26"/>
      <c r="AX260" s="57">
        <f t="shared" si="192"/>
        <v>226</v>
      </c>
      <c r="AY260" s="462"/>
      <c r="AZ260" s="36" t="str">
        <f t="shared" si="193"/>
        <v/>
      </c>
      <c r="BA260" s="26"/>
      <c r="BB260" s="26"/>
      <c r="BC260" s="26"/>
      <c r="BD260" s="26"/>
      <c r="BE260" s="26"/>
      <c r="BF260" s="57">
        <f t="shared" si="194"/>
        <v>226</v>
      </c>
      <c r="BG260" s="462"/>
      <c r="BH260" s="36" t="str">
        <f t="shared" si="195"/>
        <v/>
      </c>
      <c r="BI260" s="26"/>
      <c r="BJ260" s="26"/>
      <c r="BK260" s="26"/>
      <c r="BL260" s="26"/>
      <c r="BM260" s="26"/>
      <c r="BN260" s="57">
        <f t="shared" si="196"/>
        <v>226</v>
      </c>
      <c r="BO260" s="303"/>
      <c r="BP260" s="36" t="str">
        <f t="shared" si="197"/>
        <v/>
      </c>
      <c r="BQ260" s="26"/>
      <c r="BR260" s="26"/>
      <c r="BS260" s="26"/>
      <c r="BT260" s="26"/>
      <c r="BU260" s="26"/>
      <c r="BV260" s="57">
        <f t="shared" si="198"/>
        <v>226</v>
      </c>
      <c r="BW260" s="303"/>
      <c r="BX260" s="36" t="str">
        <f t="shared" si="199"/>
        <v/>
      </c>
      <c r="BY260" s="26"/>
      <c r="BZ260" s="26"/>
      <c r="CA260" s="26"/>
      <c r="CB260" s="26"/>
      <c r="CC260" s="26"/>
      <c r="CD260" s="57">
        <f t="shared" si="200"/>
        <v>226</v>
      </c>
      <c r="CE260" s="303"/>
      <c r="CF260" s="36" t="str">
        <f t="shared" si="201"/>
        <v/>
      </c>
      <c r="CL260" s="57">
        <f t="shared" si="202"/>
        <v>226</v>
      </c>
      <c r="CM260" s="303"/>
      <c r="CN260" s="36" t="str">
        <f t="shared" si="203"/>
        <v/>
      </c>
      <c r="CT260" s="57">
        <f t="shared" si="204"/>
        <v>226</v>
      </c>
      <c r="CU260" s="303"/>
      <c r="CV260" s="36" t="str">
        <f t="shared" si="205"/>
        <v/>
      </c>
      <c r="DB260" s="57">
        <f t="shared" si="206"/>
        <v>226</v>
      </c>
      <c r="DC260" s="303"/>
      <c r="DD260" s="36" t="str">
        <f t="shared" si="207"/>
        <v/>
      </c>
      <c r="DJ260" s="57">
        <f t="shared" si="208"/>
        <v>226</v>
      </c>
      <c r="DK260" s="303"/>
      <c r="DL260" s="36" t="str">
        <f t="shared" si="209"/>
        <v/>
      </c>
      <c r="DR260" s="57">
        <f t="shared" si="210"/>
        <v>226</v>
      </c>
      <c r="DS260" s="303"/>
      <c r="DT260" s="36" t="str">
        <f t="shared" si="211"/>
        <v/>
      </c>
      <c r="DZ260" s="57">
        <f t="shared" si="212"/>
        <v>226</v>
      </c>
      <c r="EA260" s="303"/>
      <c r="EB260" s="36" t="str">
        <f t="shared" si="213"/>
        <v/>
      </c>
      <c r="EC260" s="26"/>
      <c r="ED260" s="26"/>
      <c r="EE260" s="26"/>
      <c r="EF260" s="26"/>
      <c r="EG260" s="26"/>
      <c r="EH260" s="57">
        <f t="shared" si="214"/>
        <v>226</v>
      </c>
      <c r="EI260" s="303"/>
      <c r="EJ260" s="36" t="str">
        <f t="shared" si="215"/>
        <v/>
      </c>
      <c r="EK260" s="26"/>
      <c r="EL260" s="26"/>
      <c r="EM260" s="26"/>
      <c r="EN260" s="26"/>
      <c r="EO260" s="26"/>
      <c r="EP260" s="57">
        <f t="shared" si="216"/>
        <v>226</v>
      </c>
      <c r="EQ260" s="303"/>
      <c r="ER260" s="36" t="str">
        <f t="shared" si="217"/>
        <v/>
      </c>
      <c r="ES260" s="26"/>
      <c r="ET260" s="26"/>
      <c r="EU260" s="26"/>
      <c r="EV260" s="26"/>
      <c r="EW260" s="26"/>
      <c r="EX260" s="57">
        <f t="shared" si="218"/>
        <v>226</v>
      </c>
      <c r="EY260" s="303"/>
      <c r="EZ260" s="36" t="str">
        <f t="shared" si="219"/>
        <v/>
      </c>
      <c r="FA260" s="26"/>
      <c r="FB260" s="26"/>
      <c r="FC260" s="26"/>
      <c r="FD260" s="26"/>
      <c r="FE260" s="26"/>
    </row>
    <row r="261" spans="1:161" ht="14.5">
      <c r="A261" s="26"/>
      <c r="B261" s="57">
        <f t="shared" si="181"/>
        <v>227</v>
      </c>
      <c r="C261" s="462"/>
      <c r="D261" s="36" t="str">
        <f t="shared" si="180"/>
        <v/>
      </c>
      <c r="E261" s="26"/>
      <c r="F261" s="26"/>
      <c r="G261" s="26"/>
      <c r="H261" s="26"/>
      <c r="I261" s="26"/>
      <c r="J261" s="57">
        <f t="shared" si="182"/>
        <v>227</v>
      </c>
      <c r="K261" s="462"/>
      <c r="L261" s="36" t="str">
        <f t="shared" si="183"/>
        <v/>
      </c>
      <c r="M261" s="26"/>
      <c r="N261" s="26"/>
      <c r="O261" s="26"/>
      <c r="P261" s="26"/>
      <c r="Q261" s="26"/>
      <c r="R261" s="57">
        <f t="shared" si="184"/>
        <v>227</v>
      </c>
      <c r="S261" s="462"/>
      <c r="T261" s="36" t="str">
        <f t="shared" si="185"/>
        <v/>
      </c>
      <c r="U261" s="26"/>
      <c r="V261" s="26"/>
      <c r="W261" s="26"/>
      <c r="X261" s="26"/>
      <c r="Y261" s="26"/>
      <c r="Z261" s="57">
        <f t="shared" si="186"/>
        <v>227</v>
      </c>
      <c r="AA261" s="462"/>
      <c r="AB261" s="36" t="str">
        <f t="shared" si="187"/>
        <v/>
      </c>
      <c r="AC261" s="26"/>
      <c r="AD261" s="26"/>
      <c r="AE261" s="26"/>
      <c r="AF261" s="26"/>
      <c r="AG261" s="26"/>
      <c r="AH261" s="57">
        <f t="shared" si="188"/>
        <v>227</v>
      </c>
      <c r="AI261" s="462"/>
      <c r="AJ261" s="36" t="str">
        <f t="shared" si="189"/>
        <v/>
      </c>
      <c r="AK261" s="26"/>
      <c r="AL261" s="26"/>
      <c r="AM261" s="26"/>
      <c r="AN261" s="26"/>
      <c r="AO261" s="26"/>
      <c r="AP261" s="57">
        <f t="shared" si="190"/>
        <v>227</v>
      </c>
      <c r="AQ261" s="462"/>
      <c r="AR261" s="36" t="str">
        <f t="shared" si="191"/>
        <v/>
      </c>
      <c r="AS261" s="26"/>
      <c r="AT261" s="26"/>
      <c r="AU261" s="26"/>
      <c r="AV261" s="26"/>
      <c r="AW261" s="26"/>
      <c r="AX261" s="57">
        <f t="shared" si="192"/>
        <v>227</v>
      </c>
      <c r="AY261" s="462"/>
      <c r="AZ261" s="36" t="str">
        <f t="shared" si="193"/>
        <v/>
      </c>
      <c r="BA261" s="26"/>
      <c r="BB261" s="26"/>
      <c r="BC261" s="26"/>
      <c r="BD261" s="26"/>
      <c r="BE261" s="26"/>
      <c r="BF261" s="57">
        <f t="shared" si="194"/>
        <v>227</v>
      </c>
      <c r="BG261" s="462"/>
      <c r="BH261" s="36" t="str">
        <f t="shared" si="195"/>
        <v/>
      </c>
      <c r="BI261" s="26"/>
      <c r="BJ261" s="26"/>
      <c r="BK261" s="26"/>
      <c r="BL261" s="26"/>
      <c r="BM261" s="26"/>
      <c r="BN261" s="57">
        <f t="shared" si="196"/>
        <v>227</v>
      </c>
      <c r="BO261" s="303"/>
      <c r="BP261" s="36" t="str">
        <f t="shared" si="197"/>
        <v/>
      </c>
      <c r="BQ261" s="26"/>
      <c r="BR261" s="26"/>
      <c r="BS261" s="26"/>
      <c r="BT261" s="26"/>
      <c r="BU261" s="26"/>
      <c r="BV261" s="57">
        <f t="shared" si="198"/>
        <v>227</v>
      </c>
      <c r="BW261" s="303"/>
      <c r="BX261" s="36" t="str">
        <f t="shared" si="199"/>
        <v/>
      </c>
      <c r="BY261" s="26"/>
      <c r="BZ261" s="26"/>
      <c r="CA261" s="26"/>
      <c r="CB261" s="26"/>
      <c r="CC261" s="26"/>
      <c r="CD261" s="57">
        <f t="shared" si="200"/>
        <v>227</v>
      </c>
      <c r="CE261" s="303"/>
      <c r="CF261" s="36" t="str">
        <f t="shared" si="201"/>
        <v/>
      </c>
      <c r="CL261" s="57">
        <f t="shared" si="202"/>
        <v>227</v>
      </c>
      <c r="CM261" s="303"/>
      <c r="CN261" s="36" t="str">
        <f t="shared" si="203"/>
        <v/>
      </c>
      <c r="CT261" s="57">
        <f t="shared" si="204"/>
        <v>227</v>
      </c>
      <c r="CU261" s="303"/>
      <c r="CV261" s="36" t="str">
        <f t="shared" si="205"/>
        <v/>
      </c>
      <c r="DB261" s="57">
        <f t="shared" si="206"/>
        <v>227</v>
      </c>
      <c r="DC261" s="303"/>
      <c r="DD261" s="36" t="str">
        <f t="shared" si="207"/>
        <v/>
      </c>
      <c r="DJ261" s="57">
        <f t="shared" si="208"/>
        <v>227</v>
      </c>
      <c r="DK261" s="303"/>
      <c r="DL261" s="36" t="str">
        <f t="shared" si="209"/>
        <v/>
      </c>
      <c r="DR261" s="57">
        <f t="shared" si="210"/>
        <v>227</v>
      </c>
      <c r="DS261" s="303"/>
      <c r="DT261" s="36" t="str">
        <f t="shared" si="211"/>
        <v/>
      </c>
      <c r="DZ261" s="57">
        <f t="shared" si="212"/>
        <v>227</v>
      </c>
      <c r="EA261" s="303"/>
      <c r="EB261" s="36" t="str">
        <f t="shared" si="213"/>
        <v/>
      </c>
      <c r="EC261" s="26"/>
      <c r="ED261" s="26"/>
      <c r="EE261" s="26"/>
      <c r="EF261" s="26"/>
      <c r="EG261" s="26"/>
      <c r="EH261" s="57">
        <f t="shared" si="214"/>
        <v>227</v>
      </c>
      <c r="EI261" s="303"/>
      <c r="EJ261" s="36" t="str">
        <f t="shared" si="215"/>
        <v/>
      </c>
      <c r="EK261" s="26"/>
      <c r="EL261" s="26"/>
      <c r="EM261" s="26"/>
      <c r="EN261" s="26"/>
      <c r="EO261" s="26"/>
      <c r="EP261" s="57">
        <f t="shared" si="216"/>
        <v>227</v>
      </c>
      <c r="EQ261" s="303"/>
      <c r="ER261" s="36" t="str">
        <f t="shared" si="217"/>
        <v/>
      </c>
      <c r="ES261" s="26"/>
      <c r="ET261" s="26"/>
      <c r="EU261" s="26"/>
      <c r="EV261" s="26"/>
      <c r="EW261" s="26"/>
      <c r="EX261" s="57">
        <f t="shared" si="218"/>
        <v>227</v>
      </c>
      <c r="EY261" s="303"/>
      <c r="EZ261" s="36" t="str">
        <f t="shared" si="219"/>
        <v/>
      </c>
      <c r="FA261" s="26"/>
      <c r="FB261" s="26"/>
      <c r="FC261" s="26"/>
      <c r="FD261" s="26"/>
      <c r="FE261" s="26"/>
    </row>
    <row r="262" spans="1:161" ht="14.5">
      <c r="A262" s="26"/>
      <c r="B262" s="57">
        <f t="shared" si="181"/>
        <v>228</v>
      </c>
      <c r="C262" s="462"/>
      <c r="D262" s="36" t="str">
        <f t="shared" si="180"/>
        <v/>
      </c>
      <c r="E262" s="26"/>
      <c r="F262" s="26"/>
      <c r="G262" s="26"/>
      <c r="H262" s="26"/>
      <c r="I262" s="26"/>
      <c r="J262" s="57">
        <f t="shared" si="182"/>
        <v>228</v>
      </c>
      <c r="K262" s="462"/>
      <c r="L262" s="36" t="str">
        <f t="shared" si="183"/>
        <v/>
      </c>
      <c r="M262" s="26"/>
      <c r="N262" s="26"/>
      <c r="O262" s="26"/>
      <c r="P262" s="26"/>
      <c r="Q262" s="26"/>
      <c r="R262" s="57">
        <f t="shared" si="184"/>
        <v>228</v>
      </c>
      <c r="S262" s="462"/>
      <c r="T262" s="36" t="str">
        <f t="shared" si="185"/>
        <v/>
      </c>
      <c r="U262" s="26"/>
      <c r="V262" s="26"/>
      <c r="W262" s="26"/>
      <c r="X262" s="26"/>
      <c r="Y262" s="26"/>
      <c r="Z262" s="57">
        <f t="shared" si="186"/>
        <v>228</v>
      </c>
      <c r="AA262" s="462"/>
      <c r="AB262" s="36" t="str">
        <f t="shared" si="187"/>
        <v/>
      </c>
      <c r="AC262" s="26"/>
      <c r="AD262" s="26"/>
      <c r="AE262" s="26"/>
      <c r="AF262" s="26"/>
      <c r="AG262" s="26"/>
      <c r="AH262" s="57">
        <f t="shared" si="188"/>
        <v>228</v>
      </c>
      <c r="AI262" s="462"/>
      <c r="AJ262" s="36" t="str">
        <f t="shared" si="189"/>
        <v/>
      </c>
      <c r="AK262" s="26"/>
      <c r="AL262" s="26"/>
      <c r="AM262" s="26"/>
      <c r="AN262" s="26"/>
      <c r="AO262" s="26"/>
      <c r="AP262" s="57">
        <f t="shared" si="190"/>
        <v>228</v>
      </c>
      <c r="AQ262" s="462"/>
      <c r="AR262" s="36" t="str">
        <f t="shared" si="191"/>
        <v/>
      </c>
      <c r="AS262" s="26"/>
      <c r="AT262" s="26"/>
      <c r="AU262" s="26"/>
      <c r="AV262" s="26"/>
      <c r="AW262" s="26"/>
      <c r="AX262" s="57">
        <f t="shared" si="192"/>
        <v>228</v>
      </c>
      <c r="AY262" s="462"/>
      <c r="AZ262" s="36" t="str">
        <f t="shared" si="193"/>
        <v/>
      </c>
      <c r="BA262" s="26"/>
      <c r="BB262" s="26"/>
      <c r="BC262" s="26"/>
      <c r="BD262" s="26"/>
      <c r="BE262" s="26"/>
      <c r="BF262" s="57">
        <f t="shared" si="194"/>
        <v>228</v>
      </c>
      <c r="BG262" s="462"/>
      <c r="BH262" s="36" t="str">
        <f t="shared" si="195"/>
        <v/>
      </c>
      <c r="BI262" s="26"/>
      <c r="BJ262" s="26"/>
      <c r="BK262" s="26"/>
      <c r="BL262" s="26"/>
      <c r="BM262" s="26"/>
      <c r="BN262" s="57">
        <f t="shared" si="196"/>
        <v>228</v>
      </c>
      <c r="BO262" s="303"/>
      <c r="BP262" s="36" t="str">
        <f t="shared" si="197"/>
        <v/>
      </c>
      <c r="BQ262" s="26"/>
      <c r="BR262" s="26"/>
      <c r="BS262" s="26"/>
      <c r="BT262" s="26"/>
      <c r="BU262" s="26"/>
      <c r="BV262" s="57">
        <f t="shared" si="198"/>
        <v>228</v>
      </c>
      <c r="BW262" s="303"/>
      <c r="BX262" s="36" t="str">
        <f t="shared" si="199"/>
        <v/>
      </c>
      <c r="BY262" s="26"/>
      <c r="BZ262" s="26"/>
      <c r="CA262" s="26"/>
      <c r="CB262" s="26"/>
      <c r="CC262" s="26"/>
      <c r="CD262" s="57">
        <f t="shared" si="200"/>
        <v>228</v>
      </c>
      <c r="CE262" s="303"/>
      <c r="CF262" s="36" t="str">
        <f t="shared" si="201"/>
        <v/>
      </c>
      <c r="CL262" s="57">
        <f t="shared" si="202"/>
        <v>228</v>
      </c>
      <c r="CM262" s="303"/>
      <c r="CN262" s="36" t="str">
        <f t="shared" si="203"/>
        <v/>
      </c>
      <c r="CT262" s="57">
        <f t="shared" si="204"/>
        <v>228</v>
      </c>
      <c r="CU262" s="303"/>
      <c r="CV262" s="36" t="str">
        <f t="shared" si="205"/>
        <v/>
      </c>
      <c r="DB262" s="57">
        <f t="shared" si="206"/>
        <v>228</v>
      </c>
      <c r="DC262" s="303"/>
      <c r="DD262" s="36" t="str">
        <f t="shared" si="207"/>
        <v/>
      </c>
      <c r="DJ262" s="57">
        <f t="shared" si="208"/>
        <v>228</v>
      </c>
      <c r="DK262" s="303"/>
      <c r="DL262" s="36" t="str">
        <f t="shared" si="209"/>
        <v/>
      </c>
      <c r="DR262" s="57">
        <f t="shared" si="210"/>
        <v>228</v>
      </c>
      <c r="DS262" s="303"/>
      <c r="DT262" s="36" t="str">
        <f t="shared" si="211"/>
        <v/>
      </c>
      <c r="DZ262" s="57">
        <f t="shared" si="212"/>
        <v>228</v>
      </c>
      <c r="EA262" s="303"/>
      <c r="EB262" s="36" t="str">
        <f t="shared" si="213"/>
        <v/>
      </c>
      <c r="EC262" s="26"/>
      <c r="ED262" s="26"/>
      <c r="EE262" s="26"/>
      <c r="EF262" s="26"/>
      <c r="EG262" s="26"/>
      <c r="EH262" s="57">
        <f t="shared" si="214"/>
        <v>228</v>
      </c>
      <c r="EI262" s="303"/>
      <c r="EJ262" s="36" t="str">
        <f t="shared" si="215"/>
        <v/>
      </c>
      <c r="EK262" s="26"/>
      <c r="EL262" s="26"/>
      <c r="EM262" s="26"/>
      <c r="EN262" s="26"/>
      <c r="EO262" s="26"/>
      <c r="EP262" s="57">
        <f t="shared" si="216"/>
        <v>228</v>
      </c>
      <c r="EQ262" s="303"/>
      <c r="ER262" s="36" t="str">
        <f t="shared" si="217"/>
        <v/>
      </c>
      <c r="ES262" s="26"/>
      <c r="ET262" s="26"/>
      <c r="EU262" s="26"/>
      <c r="EV262" s="26"/>
      <c r="EW262" s="26"/>
      <c r="EX262" s="57">
        <f t="shared" si="218"/>
        <v>228</v>
      </c>
      <c r="EY262" s="303"/>
      <c r="EZ262" s="36" t="str">
        <f t="shared" si="219"/>
        <v/>
      </c>
      <c r="FA262" s="26"/>
      <c r="FB262" s="26"/>
      <c r="FC262" s="26"/>
      <c r="FD262" s="26"/>
      <c r="FE262" s="26"/>
    </row>
    <row r="263" spans="1:161" ht="14.5">
      <c r="A263" s="26"/>
      <c r="B263" s="57">
        <f t="shared" si="181"/>
        <v>229</v>
      </c>
      <c r="C263" s="462"/>
      <c r="D263" s="36" t="str">
        <f t="shared" si="180"/>
        <v/>
      </c>
      <c r="E263" s="26"/>
      <c r="F263" s="26"/>
      <c r="G263" s="26"/>
      <c r="H263" s="26"/>
      <c r="I263" s="26"/>
      <c r="J263" s="57">
        <f t="shared" si="182"/>
        <v>229</v>
      </c>
      <c r="K263" s="462"/>
      <c r="L263" s="36" t="str">
        <f t="shared" si="183"/>
        <v/>
      </c>
      <c r="M263" s="26"/>
      <c r="N263" s="26"/>
      <c r="O263" s="26"/>
      <c r="P263" s="26"/>
      <c r="Q263" s="26"/>
      <c r="R263" s="57">
        <f t="shared" si="184"/>
        <v>229</v>
      </c>
      <c r="S263" s="462"/>
      <c r="T263" s="36" t="str">
        <f t="shared" si="185"/>
        <v/>
      </c>
      <c r="U263" s="26"/>
      <c r="V263" s="26"/>
      <c r="W263" s="26"/>
      <c r="X263" s="26"/>
      <c r="Y263" s="26"/>
      <c r="Z263" s="57">
        <f t="shared" si="186"/>
        <v>229</v>
      </c>
      <c r="AA263" s="462"/>
      <c r="AB263" s="36" t="str">
        <f t="shared" si="187"/>
        <v/>
      </c>
      <c r="AC263" s="26"/>
      <c r="AD263" s="26"/>
      <c r="AE263" s="26"/>
      <c r="AF263" s="26"/>
      <c r="AG263" s="26"/>
      <c r="AH263" s="57">
        <f t="shared" si="188"/>
        <v>229</v>
      </c>
      <c r="AI263" s="462"/>
      <c r="AJ263" s="36" t="str">
        <f t="shared" si="189"/>
        <v/>
      </c>
      <c r="AK263" s="26"/>
      <c r="AL263" s="26"/>
      <c r="AM263" s="26"/>
      <c r="AN263" s="26"/>
      <c r="AO263" s="26"/>
      <c r="AP263" s="57">
        <f t="shared" si="190"/>
        <v>229</v>
      </c>
      <c r="AQ263" s="462"/>
      <c r="AR263" s="36" t="str">
        <f t="shared" si="191"/>
        <v/>
      </c>
      <c r="AS263" s="26"/>
      <c r="AT263" s="26"/>
      <c r="AU263" s="26"/>
      <c r="AV263" s="26"/>
      <c r="AW263" s="26"/>
      <c r="AX263" s="57">
        <f t="shared" si="192"/>
        <v>229</v>
      </c>
      <c r="AY263" s="462"/>
      <c r="AZ263" s="36" t="str">
        <f t="shared" si="193"/>
        <v/>
      </c>
      <c r="BA263" s="26"/>
      <c r="BB263" s="26"/>
      <c r="BC263" s="26"/>
      <c r="BD263" s="26"/>
      <c r="BE263" s="26"/>
      <c r="BF263" s="57">
        <f t="shared" si="194"/>
        <v>229</v>
      </c>
      <c r="BG263" s="462"/>
      <c r="BH263" s="36" t="str">
        <f t="shared" si="195"/>
        <v/>
      </c>
      <c r="BI263" s="26"/>
      <c r="BJ263" s="26"/>
      <c r="BK263" s="26"/>
      <c r="BL263" s="26"/>
      <c r="BM263" s="26"/>
      <c r="BN263" s="57">
        <f t="shared" si="196"/>
        <v>229</v>
      </c>
      <c r="BO263" s="303"/>
      <c r="BP263" s="36" t="str">
        <f t="shared" si="197"/>
        <v/>
      </c>
      <c r="BQ263" s="26"/>
      <c r="BR263" s="26"/>
      <c r="BS263" s="26"/>
      <c r="BT263" s="26"/>
      <c r="BU263" s="26"/>
      <c r="BV263" s="57">
        <f t="shared" si="198"/>
        <v>229</v>
      </c>
      <c r="BW263" s="303"/>
      <c r="BX263" s="36" t="str">
        <f t="shared" si="199"/>
        <v/>
      </c>
      <c r="BY263" s="26"/>
      <c r="BZ263" s="26"/>
      <c r="CA263" s="26"/>
      <c r="CB263" s="26"/>
      <c r="CC263" s="26"/>
      <c r="CD263" s="57">
        <f t="shared" si="200"/>
        <v>229</v>
      </c>
      <c r="CE263" s="303"/>
      <c r="CF263" s="36" t="str">
        <f t="shared" si="201"/>
        <v/>
      </c>
      <c r="CL263" s="57">
        <f t="shared" si="202"/>
        <v>229</v>
      </c>
      <c r="CM263" s="303"/>
      <c r="CN263" s="36" t="str">
        <f t="shared" si="203"/>
        <v/>
      </c>
      <c r="CT263" s="57">
        <f t="shared" si="204"/>
        <v>229</v>
      </c>
      <c r="CU263" s="303"/>
      <c r="CV263" s="36" t="str">
        <f t="shared" si="205"/>
        <v/>
      </c>
      <c r="DB263" s="57">
        <f t="shared" si="206"/>
        <v>229</v>
      </c>
      <c r="DC263" s="303"/>
      <c r="DD263" s="36" t="str">
        <f t="shared" si="207"/>
        <v/>
      </c>
      <c r="DJ263" s="57">
        <f t="shared" si="208"/>
        <v>229</v>
      </c>
      <c r="DK263" s="303"/>
      <c r="DL263" s="36" t="str">
        <f t="shared" si="209"/>
        <v/>
      </c>
      <c r="DR263" s="57">
        <f t="shared" si="210"/>
        <v>229</v>
      </c>
      <c r="DS263" s="303"/>
      <c r="DT263" s="36" t="str">
        <f t="shared" si="211"/>
        <v/>
      </c>
      <c r="DZ263" s="57">
        <f t="shared" si="212"/>
        <v>229</v>
      </c>
      <c r="EA263" s="303"/>
      <c r="EB263" s="36" t="str">
        <f t="shared" si="213"/>
        <v/>
      </c>
      <c r="EC263" s="26"/>
      <c r="ED263" s="26"/>
      <c r="EE263" s="26"/>
      <c r="EF263" s="26"/>
      <c r="EG263" s="26"/>
      <c r="EH263" s="57">
        <f t="shared" si="214"/>
        <v>229</v>
      </c>
      <c r="EI263" s="303"/>
      <c r="EJ263" s="36" t="str">
        <f t="shared" si="215"/>
        <v/>
      </c>
      <c r="EK263" s="26"/>
      <c r="EL263" s="26"/>
      <c r="EM263" s="26"/>
      <c r="EN263" s="26"/>
      <c r="EO263" s="26"/>
      <c r="EP263" s="57">
        <f t="shared" si="216"/>
        <v>229</v>
      </c>
      <c r="EQ263" s="303"/>
      <c r="ER263" s="36" t="str">
        <f t="shared" si="217"/>
        <v/>
      </c>
      <c r="ES263" s="26"/>
      <c r="ET263" s="26"/>
      <c r="EU263" s="26"/>
      <c r="EV263" s="26"/>
      <c r="EW263" s="26"/>
      <c r="EX263" s="57">
        <f t="shared" si="218"/>
        <v>229</v>
      </c>
      <c r="EY263" s="303"/>
      <c r="EZ263" s="36" t="str">
        <f t="shared" si="219"/>
        <v/>
      </c>
      <c r="FA263" s="26"/>
      <c r="FB263" s="26"/>
      <c r="FC263" s="26"/>
      <c r="FD263" s="26"/>
      <c r="FE263" s="26"/>
    </row>
    <row r="264" spans="1:161" ht="14.5">
      <c r="A264" s="26"/>
      <c r="B264" s="57">
        <f t="shared" si="181"/>
        <v>230</v>
      </c>
      <c r="C264" s="462"/>
      <c r="D264" s="36" t="str">
        <f t="shared" si="180"/>
        <v/>
      </c>
      <c r="E264" s="26"/>
      <c r="F264" s="26"/>
      <c r="G264" s="26"/>
      <c r="H264" s="26"/>
      <c r="I264" s="26"/>
      <c r="J264" s="57">
        <f t="shared" si="182"/>
        <v>230</v>
      </c>
      <c r="K264" s="462"/>
      <c r="L264" s="36" t="str">
        <f t="shared" si="183"/>
        <v/>
      </c>
      <c r="M264" s="26"/>
      <c r="N264" s="26"/>
      <c r="O264" s="26"/>
      <c r="P264" s="26"/>
      <c r="Q264" s="26"/>
      <c r="R264" s="57">
        <f t="shared" si="184"/>
        <v>230</v>
      </c>
      <c r="S264" s="462"/>
      <c r="T264" s="36" t="str">
        <f t="shared" si="185"/>
        <v/>
      </c>
      <c r="U264" s="26"/>
      <c r="V264" s="26"/>
      <c r="W264" s="26"/>
      <c r="X264" s="26"/>
      <c r="Y264" s="26"/>
      <c r="Z264" s="57">
        <f t="shared" si="186"/>
        <v>230</v>
      </c>
      <c r="AA264" s="462"/>
      <c r="AB264" s="36" t="str">
        <f t="shared" si="187"/>
        <v/>
      </c>
      <c r="AC264" s="26"/>
      <c r="AD264" s="26"/>
      <c r="AE264" s="26"/>
      <c r="AF264" s="26"/>
      <c r="AG264" s="26"/>
      <c r="AH264" s="57">
        <f t="shared" si="188"/>
        <v>230</v>
      </c>
      <c r="AI264" s="462"/>
      <c r="AJ264" s="36" t="str">
        <f t="shared" si="189"/>
        <v/>
      </c>
      <c r="AK264" s="26"/>
      <c r="AL264" s="26"/>
      <c r="AM264" s="26"/>
      <c r="AN264" s="26"/>
      <c r="AO264" s="26"/>
      <c r="AP264" s="57">
        <f t="shared" si="190"/>
        <v>230</v>
      </c>
      <c r="AQ264" s="462"/>
      <c r="AR264" s="36" t="str">
        <f t="shared" si="191"/>
        <v/>
      </c>
      <c r="AS264" s="26"/>
      <c r="AT264" s="26"/>
      <c r="AU264" s="26"/>
      <c r="AV264" s="26"/>
      <c r="AW264" s="26"/>
      <c r="AX264" s="57">
        <f t="shared" si="192"/>
        <v>230</v>
      </c>
      <c r="AY264" s="462"/>
      <c r="AZ264" s="36" t="str">
        <f t="shared" si="193"/>
        <v/>
      </c>
      <c r="BA264" s="26"/>
      <c r="BB264" s="26"/>
      <c r="BC264" s="26"/>
      <c r="BD264" s="26"/>
      <c r="BE264" s="26"/>
      <c r="BF264" s="57">
        <f t="shared" si="194"/>
        <v>230</v>
      </c>
      <c r="BG264" s="462"/>
      <c r="BH264" s="36" t="str">
        <f t="shared" si="195"/>
        <v/>
      </c>
      <c r="BI264" s="26"/>
      <c r="BJ264" s="26"/>
      <c r="BK264" s="26"/>
      <c r="BL264" s="26"/>
      <c r="BM264" s="26"/>
      <c r="BN264" s="57">
        <f t="shared" si="196"/>
        <v>230</v>
      </c>
      <c r="BO264" s="303"/>
      <c r="BP264" s="36" t="str">
        <f t="shared" si="197"/>
        <v/>
      </c>
      <c r="BQ264" s="26"/>
      <c r="BR264" s="26"/>
      <c r="BS264" s="26"/>
      <c r="BT264" s="26"/>
      <c r="BU264" s="26"/>
      <c r="BV264" s="57">
        <f t="shared" si="198"/>
        <v>230</v>
      </c>
      <c r="BW264" s="303"/>
      <c r="BX264" s="36" t="str">
        <f t="shared" si="199"/>
        <v/>
      </c>
      <c r="BY264" s="26"/>
      <c r="BZ264" s="26"/>
      <c r="CA264" s="26"/>
      <c r="CB264" s="26"/>
      <c r="CC264" s="26"/>
      <c r="CD264" s="57">
        <f t="shared" si="200"/>
        <v>230</v>
      </c>
      <c r="CE264" s="303"/>
      <c r="CF264" s="36" t="str">
        <f t="shared" si="201"/>
        <v/>
      </c>
      <c r="CL264" s="57">
        <f t="shared" si="202"/>
        <v>230</v>
      </c>
      <c r="CM264" s="303"/>
      <c r="CN264" s="36" t="str">
        <f t="shared" si="203"/>
        <v/>
      </c>
      <c r="CT264" s="57">
        <f t="shared" si="204"/>
        <v>230</v>
      </c>
      <c r="CU264" s="303"/>
      <c r="CV264" s="36" t="str">
        <f t="shared" si="205"/>
        <v/>
      </c>
      <c r="DB264" s="57">
        <f t="shared" si="206"/>
        <v>230</v>
      </c>
      <c r="DC264" s="303"/>
      <c r="DD264" s="36" t="str">
        <f t="shared" si="207"/>
        <v/>
      </c>
      <c r="DJ264" s="57">
        <f t="shared" si="208"/>
        <v>230</v>
      </c>
      <c r="DK264" s="303"/>
      <c r="DL264" s="36" t="str">
        <f t="shared" si="209"/>
        <v/>
      </c>
      <c r="DR264" s="57">
        <f t="shared" si="210"/>
        <v>230</v>
      </c>
      <c r="DS264" s="303"/>
      <c r="DT264" s="36" t="str">
        <f t="shared" si="211"/>
        <v/>
      </c>
      <c r="DZ264" s="57">
        <f t="shared" si="212"/>
        <v>230</v>
      </c>
      <c r="EA264" s="303"/>
      <c r="EB264" s="36" t="str">
        <f t="shared" si="213"/>
        <v/>
      </c>
      <c r="EC264" s="26"/>
      <c r="ED264" s="26"/>
      <c r="EE264" s="26"/>
      <c r="EF264" s="26"/>
      <c r="EG264" s="26"/>
      <c r="EH264" s="57">
        <f t="shared" si="214"/>
        <v>230</v>
      </c>
      <c r="EI264" s="303"/>
      <c r="EJ264" s="36" t="str">
        <f t="shared" si="215"/>
        <v/>
      </c>
      <c r="EK264" s="26"/>
      <c r="EL264" s="26"/>
      <c r="EM264" s="26"/>
      <c r="EN264" s="26"/>
      <c r="EO264" s="26"/>
      <c r="EP264" s="57">
        <f t="shared" si="216"/>
        <v>230</v>
      </c>
      <c r="EQ264" s="303"/>
      <c r="ER264" s="36" t="str">
        <f t="shared" si="217"/>
        <v/>
      </c>
      <c r="ES264" s="26"/>
      <c r="ET264" s="26"/>
      <c r="EU264" s="26"/>
      <c r="EV264" s="26"/>
      <c r="EW264" s="26"/>
      <c r="EX264" s="57">
        <f t="shared" si="218"/>
        <v>230</v>
      </c>
      <c r="EY264" s="303"/>
      <c r="EZ264" s="36" t="str">
        <f t="shared" si="219"/>
        <v/>
      </c>
      <c r="FA264" s="26"/>
      <c r="FB264" s="26"/>
      <c r="FC264" s="26"/>
      <c r="FD264" s="26"/>
      <c r="FE264" s="26"/>
    </row>
    <row r="265" spans="1:161" ht="14.5">
      <c r="A265" s="26"/>
      <c r="B265" s="57">
        <f t="shared" si="181"/>
        <v>231</v>
      </c>
      <c r="C265" s="462"/>
      <c r="D265" s="36" t="str">
        <f t="shared" si="180"/>
        <v/>
      </c>
      <c r="E265" s="26"/>
      <c r="F265" s="26"/>
      <c r="G265" s="26"/>
      <c r="H265" s="26"/>
      <c r="I265" s="26"/>
      <c r="J265" s="57">
        <f t="shared" si="182"/>
        <v>231</v>
      </c>
      <c r="K265" s="462"/>
      <c r="L265" s="36" t="str">
        <f t="shared" si="183"/>
        <v/>
      </c>
      <c r="M265" s="26"/>
      <c r="N265" s="26"/>
      <c r="O265" s="26"/>
      <c r="P265" s="26"/>
      <c r="Q265" s="26"/>
      <c r="R265" s="57">
        <f t="shared" si="184"/>
        <v>231</v>
      </c>
      <c r="S265" s="462"/>
      <c r="T265" s="36" t="str">
        <f t="shared" si="185"/>
        <v/>
      </c>
      <c r="U265" s="26"/>
      <c r="V265" s="26"/>
      <c r="W265" s="26"/>
      <c r="X265" s="26"/>
      <c r="Y265" s="26"/>
      <c r="Z265" s="57">
        <f t="shared" si="186"/>
        <v>231</v>
      </c>
      <c r="AA265" s="462"/>
      <c r="AB265" s="36" t="str">
        <f t="shared" si="187"/>
        <v/>
      </c>
      <c r="AC265" s="26"/>
      <c r="AD265" s="26"/>
      <c r="AE265" s="26"/>
      <c r="AF265" s="26"/>
      <c r="AG265" s="26"/>
      <c r="AH265" s="57">
        <f t="shared" si="188"/>
        <v>231</v>
      </c>
      <c r="AI265" s="462"/>
      <c r="AJ265" s="36" t="str">
        <f t="shared" si="189"/>
        <v/>
      </c>
      <c r="AK265" s="26"/>
      <c r="AL265" s="26"/>
      <c r="AM265" s="26"/>
      <c r="AN265" s="26"/>
      <c r="AO265" s="26"/>
      <c r="AP265" s="57">
        <f t="shared" si="190"/>
        <v>231</v>
      </c>
      <c r="AQ265" s="462"/>
      <c r="AR265" s="36" t="str">
        <f t="shared" si="191"/>
        <v/>
      </c>
      <c r="AS265" s="26"/>
      <c r="AT265" s="26"/>
      <c r="AU265" s="26"/>
      <c r="AV265" s="26"/>
      <c r="AW265" s="26"/>
      <c r="AX265" s="57">
        <f t="shared" si="192"/>
        <v>231</v>
      </c>
      <c r="AY265" s="462"/>
      <c r="AZ265" s="36" t="str">
        <f t="shared" si="193"/>
        <v/>
      </c>
      <c r="BA265" s="26"/>
      <c r="BB265" s="26"/>
      <c r="BC265" s="26"/>
      <c r="BD265" s="26"/>
      <c r="BE265" s="26"/>
      <c r="BF265" s="57">
        <f t="shared" si="194"/>
        <v>231</v>
      </c>
      <c r="BG265" s="462"/>
      <c r="BH265" s="36" t="str">
        <f t="shared" si="195"/>
        <v/>
      </c>
      <c r="BI265" s="26"/>
      <c r="BJ265" s="26"/>
      <c r="BK265" s="26"/>
      <c r="BL265" s="26"/>
      <c r="BM265" s="26"/>
      <c r="BN265" s="57">
        <f t="shared" si="196"/>
        <v>231</v>
      </c>
      <c r="BO265" s="303"/>
      <c r="BP265" s="36" t="str">
        <f t="shared" si="197"/>
        <v/>
      </c>
      <c r="BQ265" s="26"/>
      <c r="BR265" s="26"/>
      <c r="BS265" s="26"/>
      <c r="BT265" s="26"/>
      <c r="BU265" s="26"/>
      <c r="BV265" s="57">
        <f t="shared" si="198"/>
        <v>231</v>
      </c>
      <c r="BW265" s="303"/>
      <c r="BX265" s="36" t="str">
        <f t="shared" si="199"/>
        <v/>
      </c>
      <c r="BY265" s="26"/>
      <c r="BZ265" s="26"/>
      <c r="CA265" s="26"/>
      <c r="CB265" s="26"/>
      <c r="CC265" s="26"/>
      <c r="CD265" s="57">
        <f t="shared" si="200"/>
        <v>231</v>
      </c>
      <c r="CE265" s="303"/>
      <c r="CF265" s="36" t="str">
        <f t="shared" si="201"/>
        <v/>
      </c>
      <c r="CL265" s="57">
        <f t="shared" si="202"/>
        <v>231</v>
      </c>
      <c r="CM265" s="303"/>
      <c r="CN265" s="36" t="str">
        <f t="shared" si="203"/>
        <v/>
      </c>
      <c r="CT265" s="57">
        <f t="shared" si="204"/>
        <v>231</v>
      </c>
      <c r="CU265" s="303"/>
      <c r="CV265" s="36" t="str">
        <f t="shared" si="205"/>
        <v/>
      </c>
      <c r="DB265" s="57">
        <f t="shared" si="206"/>
        <v>231</v>
      </c>
      <c r="DC265" s="303"/>
      <c r="DD265" s="36" t="str">
        <f t="shared" si="207"/>
        <v/>
      </c>
      <c r="DJ265" s="57">
        <f t="shared" si="208"/>
        <v>231</v>
      </c>
      <c r="DK265" s="303"/>
      <c r="DL265" s="36" t="str">
        <f t="shared" si="209"/>
        <v/>
      </c>
      <c r="DR265" s="57">
        <f t="shared" si="210"/>
        <v>231</v>
      </c>
      <c r="DS265" s="303"/>
      <c r="DT265" s="36" t="str">
        <f t="shared" si="211"/>
        <v/>
      </c>
      <c r="DZ265" s="57">
        <f t="shared" si="212"/>
        <v>231</v>
      </c>
      <c r="EA265" s="303"/>
      <c r="EB265" s="36" t="str">
        <f t="shared" si="213"/>
        <v/>
      </c>
      <c r="EC265" s="26"/>
      <c r="ED265" s="26"/>
      <c r="EE265" s="26"/>
      <c r="EF265" s="26"/>
      <c r="EG265" s="26"/>
      <c r="EH265" s="57">
        <f t="shared" si="214"/>
        <v>231</v>
      </c>
      <c r="EI265" s="303"/>
      <c r="EJ265" s="36" t="str">
        <f t="shared" si="215"/>
        <v/>
      </c>
      <c r="EK265" s="26"/>
      <c r="EL265" s="26"/>
      <c r="EM265" s="26"/>
      <c r="EN265" s="26"/>
      <c r="EO265" s="26"/>
      <c r="EP265" s="57">
        <f t="shared" si="216"/>
        <v>231</v>
      </c>
      <c r="EQ265" s="303"/>
      <c r="ER265" s="36" t="str">
        <f t="shared" si="217"/>
        <v/>
      </c>
      <c r="ES265" s="26"/>
      <c r="ET265" s="26"/>
      <c r="EU265" s="26"/>
      <c r="EV265" s="26"/>
      <c r="EW265" s="26"/>
      <c r="EX265" s="57">
        <f t="shared" si="218"/>
        <v>231</v>
      </c>
      <c r="EY265" s="303"/>
      <c r="EZ265" s="36" t="str">
        <f t="shared" si="219"/>
        <v/>
      </c>
      <c r="FA265" s="26"/>
      <c r="FB265" s="26"/>
      <c r="FC265" s="26"/>
      <c r="FD265" s="26"/>
      <c r="FE265" s="26"/>
    </row>
    <row r="266" spans="1:161" ht="14.5">
      <c r="A266" s="26"/>
      <c r="B266" s="57">
        <f t="shared" si="181"/>
        <v>232</v>
      </c>
      <c r="C266" s="462"/>
      <c r="D266" s="36" t="str">
        <f t="shared" si="180"/>
        <v/>
      </c>
      <c r="E266" s="26"/>
      <c r="F266" s="26"/>
      <c r="G266" s="26"/>
      <c r="H266" s="26"/>
      <c r="I266" s="26"/>
      <c r="J266" s="57">
        <f t="shared" si="182"/>
        <v>232</v>
      </c>
      <c r="K266" s="462"/>
      <c r="L266" s="36" t="str">
        <f t="shared" si="183"/>
        <v/>
      </c>
      <c r="M266" s="26"/>
      <c r="N266" s="26"/>
      <c r="O266" s="26"/>
      <c r="P266" s="26"/>
      <c r="Q266" s="26"/>
      <c r="R266" s="57">
        <f t="shared" si="184"/>
        <v>232</v>
      </c>
      <c r="S266" s="462"/>
      <c r="T266" s="36" t="str">
        <f t="shared" si="185"/>
        <v/>
      </c>
      <c r="U266" s="26"/>
      <c r="V266" s="26"/>
      <c r="W266" s="26"/>
      <c r="X266" s="26"/>
      <c r="Y266" s="26"/>
      <c r="Z266" s="57">
        <f t="shared" si="186"/>
        <v>232</v>
      </c>
      <c r="AA266" s="462"/>
      <c r="AB266" s="36" t="str">
        <f t="shared" si="187"/>
        <v/>
      </c>
      <c r="AC266" s="26"/>
      <c r="AD266" s="26"/>
      <c r="AE266" s="26"/>
      <c r="AF266" s="26"/>
      <c r="AG266" s="26"/>
      <c r="AH266" s="57">
        <f t="shared" si="188"/>
        <v>232</v>
      </c>
      <c r="AI266" s="462"/>
      <c r="AJ266" s="36" t="str">
        <f t="shared" si="189"/>
        <v/>
      </c>
      <c r="AK266" s="26"/>
      <c r="AL266" s="26"/>
      <c r="AM266" s="26"/>
      <c r="AN266" s="26"/>
      <c r="AO266" s="26"/>
      <c r="AP266" s="57">
        <f t="shared" si="190"/>
        <v>232</v>
      </c>
      <c r="AQ266" s="462"/>
      <c r="AR266" s="36" t="str">
        <f t="shared" si="191"/>
        <v/>
      </c>
      <c r="AS266" s="26"/>
      <c r="AT266" s="26"/>
      <c r="AU266" s="26"/>
      <c r="AV266" s="26"/>
      <c r="AW266" s="26"/>
      <c r="AX266" s="57">
        <f t="shared" si="192"/>
        <v>232</v>
      </c>
      <c r="AY266" s="462"/>
      <c r="AZ266" s="36" t="str">
        <f t="shared" si="193"/>
        <v/>
      </c>
      <c r="BA266" s="26"/>
      <c r="BB266" s="26"/>
      <c r="BC266" s="26"/>
      <c r="BD266" s="26"/>
      <c r="BE266" s="26"/>
      <c r="BF266" s="57">
        <f t="shared" si="194"/>
        <v>232</v>
      </c>
      <c r="BG266" s="462"/>
      <c r="BH266" s="36" t="str">
        <f t="shared" si="195"/>
        <v/>
      </c>
      <c r="BI266" s="26"/>
      <c r="BJ266" s="26"/>
      <c r="BK266" s="26"/>
      <c r="BL266" s="26"/>
      <c r="BM266" s="26"/>
      <c r="BN266" s="57">
        <f t="shared" si="196"/>
        <v>232</v>
      </c>
      <c r="BO266" s="303"/>
      <c r="BP266" s="36" t="str">
        <f t="shared" si="197"/>
        <v/>
      </c>
      <c r="BQ266" s="26"/>
      <c r="BR266" s="26"/>
      <c r="BS266" s="26"/>
      <c r="BT266" s="26"/>
      <c r="BU266" s="26"/>
      <c r="BV266" s="57">
        <f t="shared" si="198"/>
        <v>232</v>
      </c>
      <c r="BW266" s="303"/>
      <c r="BX266" s="36" t="str">
        <f t="shared" si="199"/>
        <v/>
      </c>
      <c r="BY266" s="26"/>
      <c r="BZ266" s="26"/>
      <c r="CA266" s="26"/>
      <c r="CB266" s="26"/>
      <c r="CC266" s="26"/>
      <c r="CD266" s="57">
        <f t="shared" si="200"/>
        <v>232</v>
      </c>
      <c r="CE266" s="303"/>
      <c r="CF266" s="36" t="str">
        <f t="shared" si="201"/>
        <v/>
      </c>
      <c r="CL266" s="57">
        <f t="shared" si="202"/>
        <v>232</v>
      </c>
      <c r="CM266" s="303"/>
      <c r="CN266" s="36" t="str">
        <f t="shared" si="203"/>
        <v/>
      </c>
      <c r="CT266" s="57">
        <f t="shared" si="204"/>
        <v>232</v>
      </c>
      <c r="CU266" s="303"/>
      <c r="CV266" s="36" t="str">
        <f t="shared" si="205"/>
        <v/>
      </c>
      <c r="DB266" s="57">
        <f t="shared" si="206"/>
        <v>232</v>
      </c>
      <c r="DC266" s="303"/>
      <c r="DD266" s="36" t="str">
        <f t="shared" si="207"/>
        <v/>
      </c>
      <c r="DJ266" s="57">
        <f t="shared" si="208"/>
        <v>232</v>
      </c>
      <c r="DK266" s="303"/>
      <c r="DL266" s="36" t="str">
        <f t="shared" si="209"/>
        <v/>
      </c>
      <c r="DR266" s="57">
        <f t="shared" si="210"/>
        <v>232</v>
      </c>
      <c r="DS266" s="303"/>
      <c r="DT266" s="36" t="str">
        <f t="shared" si="211"/>
        <v/>
      </c>
      <c r="DZ266" s="57">
        <f t="shared" si="212"/>
        <v>232</v>
      </c>
      <c r="EA266" s="303"/>
      <c r="EB266" s="36" t="str">
        <f t="shared" si="213"/>
        <v/>
      </c>
      <c r="EC266" s="26"/>
      <c r="ED266" s="26"/>
      <c r="EE266" s="26"/>
      <c r="EF266" s="26"/>
      <c r="EG266" s="26"/>
      <c r="EH266" s="57">
        <f t="shared" si="214"/>
        <v>232</v>
      </c>
      <c r="EI266" s="303"/>
      <c r="EJ266" s="36" t="str">
        <f t="shared" si="215"/>
        <v/>
      </c>
      <c r="EK266" s="26"/>
      <c r="EL266" s="26"/>
      <c r="EM266" s="26"/>
      <c r="EN266" s="26"/>
      <c r="EO266" s="26"/>
      <c r="EP266" s="57">
        <f t="shared" si="216"/>
        <v>232</v>
      </c>
      <c r="EQ266" s="303"/>
      <c r="ER266" s="36" t="str">
        <f t="shared" si="217"/>
        <v/>
      </c>
      <c r="ES266" s="26"/>
      <c r="ET266" s="26"/>
      <c r="EU266" s="26"/>
      <c r="EV266" s="26"/>
      <c r="EW266" s="26"/>
      <c r="EX266" s="57">
        <f t="shared" si="218"/>
        <v>232</v>
      </c>
      <c r="EY266" s="303"/>
      <c r="EZ266" s="36" t="str">
        <f t="shared" si="219"/>
        <v/>
      </c>
      <c r="FA266" s="26"/>
      <c r="FB266" s="26"/>
      <c r="FC266" s="26"/>
      <c r="FD266" s="26"/>
      <c r="FE266" s="26"/>
    </row>
    <row r="267" spans="1:161" ht="14.5">
      <c r="A267" s="26"/>
      <c r="B267" s="57">
        <f t="shared" si="181"/>
        <v>233</v>
      </c>
      <c r="C267" s="462"/>
      <c r="D267" s="36" t="str">
        <f t="shared" si="180"/>
        <v/>
      </c>
      <c r="E267" s="26"/>
      <c r="F267" s="26"/>
      <c r="G267" s="26"/>
      <c r="H267" s="26"/>
      <c r="I267" s="26"/>
      <c r="J267" s="57">
        <f t="shared" si="182"/>
        <v>233</v>
      </c>
      <c r="K267" s="462"/>
      <c r="L267" s="36" t="str">
        <f t="shared" si="183"/>
        <v/>
      </c>
      <c r="M267" s="26"/>
      <c r="N267" s="26"/>
      <c r="O267" s="26"/>
      <c r="P267" s="26"/>
      <c r="Q267" s="26"/>
      <c r="R267" s="57">
        <f t="shared" si="184"/>
        <v>233</v>
      </c>
      <c r="S267" s="462"/>
      <c r="T267" s="36" t="str">
        <f t="shared" si="185"/>
        <v/>
      </c>
      <c r="U267" s="26"/>
      <c r="V267" s="26"/>
      <c r="W267" s="26"/>
      <c r="X267" s="26"/>
      <c r="Y267" s="26"/>
      <c r="Z267" s="57">
        <f t="shared" si="186"/>
        <v>233</v>
      </c>
      <c r="AA267" s="462"/>
      <c r="AB267" s="36" t="str">
        <f t="shared" si="187"/>
        <v/>
      </c>
      <c r="AC267" s="26"/>
      <c r="AD267" s="26"/>
      <c r="AE267" s="26"/>
      <c r="AF267" s="26"/>
      <c r="AG267" s="26"/>
      <c r="AH267" s="57">
        <f t="shared" si="188"/>
        <v>233</v>
      </c>
      <c r="AI267" s="462"/>
      <c r="AJ267" s="36" t="str">
        <f t="shared" si="189"/>
        <v/>
      </c>
      <c r="AK267" s="26"/>
      <c r="AL267" s="26"/>
      <c r="AM267" s="26"/>
      <c r="AN267" s="26"/>
      <c r="AO267" s="26"/>
      <c r="AP267" s="57">
        <f t="shared" si="190"/>
        <v>233</v>
      </c>
      <c r="AQ267" s="462"/>
      <c r="AR267" s="36" t="str">
        <f t="shared" si="191"/>
        <v/>
      </c>
      <c r="AS267" s="26"/>
      <c r="AT267" s="26"/>
      <c r="AU267" s="26"/>
      <c r="AV267" s="26"/>
      <c r="AW267" s="26"/>
      <c r="AX267" s="57">
        <f t="shared" si="192"/>
        <v>233</v>
      </c>
      <c r="AY267" s="462"/>
      <c r="AZ267" s="36" t="str">
        <f t="shared" si="193"/>
        <v/>
      </c>
      <c r="BA267" s="26"/>
      <c r="BB267" s="26"/>
      <c r="BC267" s="26"/>
      <c r="BD267" s="26"/>
      <c r="BE267" s="26"/>
      <c r="BF267" s="57">
        <f t="shared" si="194"/>
        <v>233</v>
      </c>
      <c r="BG267" s="462"/>
      <c r="BH267" s="36" t="str">
        <f t="shared" si="195"/>
        <v/>
      </c>
      <c r="BI267" s="26"/>
      <c r="BJ267" s="26"/>
      <c r="BK267" s="26"/>
      <c r="BL267" s="26"/>
      <c r="BM267" s="26"/>
      <c r="BN267" s="57">
        <f t="shared" si="196"/>
        <v>233</v>
      </c>
      <c r="BO267" s="303"/>
      <c r="BP267" s="36" t="str">
        <f t="shared" si="197"/>
        <v/>
      </c>
      <c r="BQ267" s="26"/>
      <c r="BR267" s="26"/>
      <c r="BS267" s="26"/>
      <c r="BT267" s="26"/>
      <c r="BU267" s="26"/>
      <c r="BV267" s="57">
        <f t="shared" si="198"/>
        <v>233</v>
      </c>
      <c r="BW267" s="303"/>
      <c r="BX267" s="36" t="str">
        <f t="shared" si="199"/>
        <v/>
      </c>
      <c r="BY267" s="26"/>
      <c r="BZ267" s="26"/>
      <c r="CA267" s="26"/>
      <c r="CB267" s="26"/>
      <c r="CC267" s="26"/>
      <c r="CD267" s="57">
        <f t="shared" si="200"/>
        <v>233</v>
      </c>
      <c r="CE267" s="303"/>
      <c r="CF267" s="36" t="str">
        <f t="shared" si="201"/>
        <v/>
      </c>
      <c r="CL267" s="57">
        <f t="shared" si="202"/>
        <v>233</v>
      </c>
      <c r="CM267" s="303"/>
      <c r="CN267" s="36" t="str">
        <f t="shared" si="203"/>
        <v/>
      </c>
      <c r="CT267" s="57">
        <f t="shared" si="204"/>
        <v>233</v>
      </c>
      <c r="CU267" s="303"/>
      <c r="CV267" s="36" t="str">
        <f t="shared" si="205"/>
        <v/>
      </c>
      <c r="DB267" s="57">
        <f t="shared" si="206"/>
        <v>233</v>
      </c>
      <c r="DC267" s="303"/>
      <c r="DD267" s="36" t="str">
        <f t="shared" si="207"/>
        <v/>
      </c>
      <c r="DJ267" s="57">
        <f t="shared" si="208"/>
        <v>233</v>
      </c>
      <c r="DK267" s="303"/>
      <c r="DL267" s="36" t="str">
        <f t="shared" si="209"/>
        <v/>
      </c>
      <c r="DR267" s="57">
        <f t="shared" si="210"/>
        <v>233</v>
      </c>
      <c r="DS267" s="303"/>
      <c r="DT267" s="36" t="str">
        <f t="shared" si="211"/>
        <v/>
      </c>
      <c r="DZ267" s="57">
        <f t="shared" si="212"/>
        <v>233</v>
      </c>
      <c r="EA267" s="303"/>
      <c r="EB267" s="36" t="str">
        <f t="shared" si="213"/>
        <v/>
      </c>
      <c r="EC267" s="26"/>
      <c r="ED267" s="26"/>
      <c r="EE267" s="26"/>
      <c r="EF267" s="26"/>
      <c r="EG267" s="26"/>
      <c r="EH267" s="57">
        <f t="shared" si="214"/>
        <v>233</v>
      </c>
      <c r="EI267" s="303"/>
      <c r="EJ267" s="36" t="str">
        <f t="shared" si="215"/>
        <v/>
      </c>
      <c r="EK267" s="26"/>
      <c r="EL267" s="26"/>
      <c r="EM267" s="26"/>
      <c r="EN267" s="26"/>
      <c r="EO267" s="26"/>
      <c r="EP267" s="57">
        <f t="shared" si="216"/>
        <v>233</v>
      </c>
      <c r="EQ267" s="303"/>
      <c r="ER267" s="36" t="str">
        <f t="shared" si="217"/>
        <v/>
      </c>
      <c r="ES267" s="26"/>
      <c r="ET267" s="26"/>
      <c r="EU267" s="26"/>
      <c r="EV267" s="26"/>
      <c r="EW267" s="26"/>
      <c r="EX267" s="57">
        <f t="shared" si="218"/>
        <v>233</v>
      </c>
      <c r="EY267" s="303"/>
      <c r="EZ267" s="36" t="str">
        <f t="shared" si="219"/>
        <v/>
      </c>
      <c r="FA267" s="26"/>
      <c r="FB267" s="26"/>
      <c r="FC267" s="26"/>
      <c r="FD267" s="26"/>
      <c r="FE267" s="26"/>
    </row>
    <row r="268" spans="1:161" ht="14.5">
      <c r="A268" s="26"/>
      <c r="B268" s="57">
        <f t="shared" si="181"/>
        <v>234</v>
      </c>
      <c r="C268" s="462"/>
      <c r="D268" s="36" t="str">
        <f t="shared" si="180"/>
        <v/>
      </c>
      <c r="E268" s="26"/>
      <c r="F268" s="26"/>
      <c r="G268" s="26"/>
      <c r="H268" s="26"/>
      <c r="I268" s="26"/>
      <c r="J268" s="57">
        <f t="shared" si="182"/>
        <v>234</v>
      </c>
      <c r="K268" s="462"/>
      <c r="L268" s="36" t="str">
        <f t="shared" si="183"/>
        <v/>
      </c>
      <c r="M268" s="26"/>
      <c r="N268" s="26"/>
      <c r="O268" s="26"/>
      <c r="P268" s="26"/>
      <c r="Q268" s="26"/>
      <c r="R268" s="57">
        <f t="shared" si="184"/>
        <v>234</v>
      </c>
      <c r="S268" s="462"/>
      <c r="T268" s="36" t="str">
        <f t="shared" si="185"/>
        <v/>
      </c>
      <c r="U268" s="26"/>
      <c r="V268" s="26"/>
      <c r="W268" s="26"/>
      <c r="X268" s="26"/>
      <c r="Y268" s="26"/>
      <c r="Z268" s="57">
        <f t="shared" si="186"/>
        <v>234</v>
      </c>
      <c r="AA268" s="462"/>
      <c r="AB268" s="36" t="str">
        <f t="shared" si="187"/>
        <v/>
      </c>
      <c r="AC268" s="26"/>
      <c r="AD268" s="26"/>
      <c r="AE268" s="26"/>
      <c r="AF268" s="26"/>
      <c r="AG268" s="26"/>
      <c r="AH268" s="57">
        <f t="shared" si="188"/>
        <v>234</v>
      </c>
      <c r="AI268" s="462"/>
      <c r="AJ268" s="36" t="str">
        <f t="shared" si="189"/>
        <v/>
      </c>
      <c r="AK268" s="26"/>
      <c r="AL268" s="26"/>
      <c r="AM268" s="26"/>
      <c r="AN268" s="26"/>
      <c r="AO268" s="26"/>
      <c r="AP268" s="57">
        <f t="shared" si="190"/>
        <v>234</v>
      </c>
      <c r="AQ268" s="462"/>
      <c r="AR268" s="36" t="str">
        <f t="shared" si="191"/>
        <v/>
      </c>
      <c r="AS268" s="26"/>
      <c r="AT268" s="26"/>
      <c r="AU268" s="26"/>
      <c r="AV268" s="26"/>
      <c r="AW268" s="26"/>
      <c r="AX268" s="57">
        <f t="shared" si="192"/>
        <v>234</v>
      </c>
      <c r="AY268" s="462"/>
      <c r="AZ268" s="36" t="str">
        <f t="shared" si="193"/>
        <v/>
      </c>
      <c r="BA268" s="26"/>
      <c r="BB268" s="26"/>
      <c r="BC268" s="26"/>
      <c r="BD268" s="26"/>
      <c r="BE268" s="26"/>
      <c r="BF268" s="57">
        <f t="shared" si="194"/>
        <v>234</v>
      </c>
      <c r="BG268" s="462"/>
      <c r="BH268" s="36" t="str">
        <f t="shared" si="195"/>
        <v/>
      </c>
      <c r="BI268" s="26"/>
      <c r="BJ268" s="26"/>
      <c r="BK268" s="26"/>
      <c r="BL268" s="26"/>
      <c r="BM268" s="26"/>
      <c r="BN268" s="57">
        <f t="shared" si="196"/>
        <v>234</v>
      </c>
      <c r="BO268" s="303"/>
      <c r="BP268" s="36" t="str">
        <f t="shared" si="197"/>
        <v/>
      </c>
      <c r="BQ268" s="26"/>
      <c r="BR268" s="26"/>
      <c r="BS268" s="26"/>
      <c r="BT268" s="26"/>
      <c r="BU268" s="26"/>
      <c r="BV268" s="57">
        <f t="shared" si="198"/>
        <v>234</v>
      </c>
      <c r="BW268" s="303"/>
      <c r="BX268" s="36" t="str">
        <f t="shared" si="199"/>
        <v/>
      </c>
      <c r="BY268" s="26"/>
      <c r="BZ268" s="26"/>
      <c r="CA268" s="26"/>
      <c r="CB268" s="26"/>
      <c r="CC268" s="26"/>
      <c r="CD268" s="57">
        <f t="shared" si="200"/>
        <v>234</v>
      </c>
      <c r="CE268" s="303"/>
      <c r="CF268" s="36" t="str">
        <f t="shared" si="201"/>
        <v/>
      </c>
      <c r="CL268" s="57">
        <f t="shared" si="202"/>
        <v>234</v>
      </c>
      <c r="CM268" s="303"/>
      <c r="CN268" s="36" t="str">
        <f t="shared" si="203"/>
        <v/>
      </c>
      <c r="CT268" s="57">
        <f t="shared" si="204"/>
        <v>234</v>
      </c>
      <c r="CU268" s="303"/>
      <c r="CV268" s="36" t="str">
        <f t="shared" si="205"/>
        <v/>
      </c>
      <c r="DB268" s="57">
        <f t="shared" si="206"/>
        <v>234</v>
      </c>
      <c r="DC268" s="303"/>
      <c r="DD268" s="36" t="str">
        <f t="shared" si="207"/>
        <v/>
      </c>
      <c r="DJ268" s="57">
        <f t="shared" si="208"/>
        <v>234</v>
      </c>
      <c r="DK268" s="303"/>
      <c r="DL268" s="36" t="str">
        <f t="shared" si="209"/>
        <v/>
      </c>
      <c r="DR268" s="57">
        <f t="shared" si="210"/>
        <v>234</v>
      </c>
      <c r="DS268" s="303"/>
      <c r="DT268" s="36" t="str">
        <f t="shared" si="211"/>
        <v/>
      </c>
      <c r="DZ268" s="57">
        <f t="shared" si="212"/>
        <v>234</v>
      </c>
      <c r="EA268" s="303"/>
      <c r="EB268" s="36" t="str">
        <f t="shared" si="213"/>
        <v/>
      </c>
      <c r="EC268" s="26"/>
      <c r="ED268" s="26"/>
      <c r="EE268" s="26"/>
      <c r="EF268" s="26"/>
      <c r="EG268" s="26"/>
      <c r="EH268" s="57">
        <f t="shared" si="214"/>
        <v>234</v>
      </c>
      <c r="EI268" s="303"/>
      <c r="EJ268" s="36" t="str">
        <f t="shared" si="215"/>
        <v/>
      </c>
      <c r="EK268" s="26"/>
      <c r="EL268" s="26"/>
      <c r="EM268" s="26"/>
      <c r="EN268" s="26"/>
      <c r="EO268" s="26"/>
      <c r="EP268" s="57">
        <f t="shared" si="216"/>
        <v>234</v>
      </c>
      <c r="EQ268" s="303"/>
      <c r="ER268" s="36" t="str">
        <f t="shared" si="217"/>
        <v/>
      </c>
      <c r="ES268" s="26"/>
      <c r="ET268" s="26"/>
      <c r="EU268" s="26"/>
      <c r="EV268" s="26"/>
      <c r="EW268" s="26"/>
      <c r="EX268" s="57">
        <f t="shared" si="218"/>
        <v>234</v>
      </c>
      <c r="EY268" s="303"/>
      <c r="EZ268" s="36" t="str">
        <f t="shared" si="219"/>
        <v/>
      </c>
      <c r="FA268" s="26"/>
      <c r="FB268" s="26"/>
      <c r="FC268" s="26"/>
      <c r="FD268" s="26"/>
      <c r="FE268" s="26"/>
    </row>
    <row r="269" spans="1:161" ht="14.5">
      <c r="A269" s="26"/>
      <c r="B269" s="57">
        <f t="shared" si="181"/>
        <v>235</v>
      </c>
      <c r="C269" s="462"/>
      <c r="D269" s="36" t="str">
        <f t="shared" si="180"/>
        <v/>
      </c>
      <c r="E269" s="26"/>
      <c r="F269" s="26"/>
      <c r="G269" s="26"/>
      <c r="H269" s="26"/>
      <c r="I269" s="26"/>
      <c r="J269" s="57">
        <f t="shared" si="182"/>
        <v>235</v>
      </c>
      <c r="K269" s="462"/>
      <c r="L269" s="36" t="str">
        <f t="shared" si="183"/>
        <v/>
      </c>
      <c r="M269" s="26"/>
      <c r="N269" s="26"/>
      <c r="O269" s="26"/>
      <c r="P269" s="26"/>
      <c r="Q269" s="26"/>
      <c r="R269" s="57">
        <f t="shared" si="184"/>
        <v>235</v>
      </c>
      <c r="S269" s="462"/>
      <c r="T269" s="36" t="str">
        <f t="shared" si="185"/>
        <v/>
      </c>
      <c r="U269" s="26"/>
      <c r="V269" s="26"/>
      <c r="W269" s="26"/>
      <c r="X269" s="26"/>
      <c r="Y269" s="26"/>
      <c r="Z269" s="57">
        <f t="shared" si="186"/>
        <v>235</v>
      </c>
      <c r="AA269" s="462"/>
      <c r="AB269" s="36" t="str">
        <f t="shared" si="187"/>
        <v/>
      </c>
      <c r="AC269" s="26"/>
      <c r="AD269" s="26"/>
      <c r="AE269" s="26"/>
      <c r="AF269" s="26"/>
      <c r="AG269" s="26"/>
      <c r="AH269" s="57">
        <f t="shared" si="188"/>
        <v>235</v>
      </c>
      <c r="AI269" s="462"/>
      <c r="AJ269" s="36" t="str">
        <f t="shared" si="189"/>
        <v/>
      </c>
      <c r="AK269" s="26"/>
      <c r="AL269" s="26"/>
      <c r="AM269" s="26"/>
      <c r="AN269" s="26"/>
      <c r="AO269" s="26"/>
      <c r="AP269" s="57">
        <f t="shared" si="190"/>
        <v>235</v>
      </c>
      <c r="AQ269" s="462"/>
      <c r="AR269" s="36" t="str">
        <f t="shared" si="191"/>
        <v/>
      </c>
      <c r="AS269" s="26"/>
      <c r="AT269" s="26"/>
      <c r="AU269" s="26"/>
      <c r="AV269" s="26"/>
      <c r="AW269" s="26"/>
      <c r="AX269" s="57">
        <f t="shared" si="192"/>
        <v>235</v>
      </c>
      <c r="AY269" s="462"/>
      <c r="AZ269" s="36" t="str">
        <f t="shared" si="193"/>
        <v/>
      </c>
      <c r="BA269" s="26"/>
      <c r="BB269" s="26"/>
      <c r="BC269" s="26"/>
      <c r="BD269" s="26"/>
      <c r="BE269" s="26"/>
      <c r="BF269" s="57">
        <f t="shared" si="194"/>
        <v>235</v>
      </c>
      <c r="BG269" s="462"/>
      <c r="BH269" s="36" t="str">
        <f t="shared" si="195"/>
        <v/>
      </c>
      <c r="BI269" s="26"/>
      <c r="BJ269" s="26"/>
      <c r="BK269" s="26"/>
      <c r="BL269" s="26"/>
      <c r="BM269" s="26"/>
      <c r="BN269" s="57">
        <f t="shared" si="196"/>
        <v>235</v>
      </c>
      <c r="BO269" s="303"/>
      <c r="BP269" s="36" t="str">
        <f t="shared" si="197"/>
        <v/>
      </c>
      <c r="BQ269" s="26"/>
      <c r="BR269" s="26"/>
      <c r="BS269" s="26"/>
      <c r="BT269" s="26"/>
      <c r="BU269" s="26"/>
      <c r="BV269" s="57">
        <f t="shared" si="198"/>
        <v>235</v>
      </c>
      <c r="BW269" s="303"/>
      <c r="BX269" s="36" t="str">
        <f t="shared" si="199"/>
        <v/>
      </c>
      <c r="BY269" s="26"/>
      <c r="BZ269" s="26"/>
      <c r="CA269" s="26"/>
      <c r="CB269" s="26"/>
      <c r="CC269" s="26"/>
      <c r="CD269" s="57">
        <f t="shared" si="200"/>
        <v>235</v>
      </c>
      <c r="CE269" s="303"/>
      <c r="CF269" s="36" t="str">
        <f t="shared" si="201"/>
        <v/>
      </c>
      <c r="CL269" s="57">
        <f t="shared" si="202"/>
        <v>235</v>
      </c>
      <c r="CM269" s="303"/>
      <c r="CN269" s="36" t="str">
        <f t="shared" si="203"/>
        <v/>
      </c>
      <c r="CT269" s="57">
        <f t="shared" si="204"/>
        <v>235</v>
      </c>
      <c r="CU269" s="303"/>
      <c r="CV269" s="36" t="str">
        <f t="shared" si="205"/>
        <v/>
      </c>
      <c r="DB269" s="57">
        <f t="shared" si="206"/>
        <v>235</v>
      </c>
      <c r="DC269" s="303"/>
      <c r="DD269" s="36" t="str">
        <f t="shared" si="207"/>
        <v/>
      </c>
      <c r="DJ269" s="57">
        <f t="shared" si="208"/>
        <v>235</v>
      </c>
      <c r="DK269" s="303"/>
      <c r="DL269" s="36" t="str">
        <f t="shared" si="209"/>
        <v/>
      </c>
      <c r="DR269" s="57">
        <f t="shared" si="210"/>
        <v>235</v>
      </c>
      <c r="DS269" s="303"/>
      <c r="DT269" s="36" t="str">
        <f t="shared" si="211"/>
        <v/>
      </c>
      <c r="DZ269" s="57">
        <f t="shared" si="212"/>
        <v>235</v>
      </c>
      <c r="EA269" s="303"/>
      <c r="EB269" s="36" t="str">
        <f t="shared" si="213"/>
        <v/>
      </c>
      <c r="EC269" s="26"/>
      <c r="ED269" s="26"/>
      <c r="EE269" s="26"/>
      <c r="EF269" s="26"/>
      <c r="EG269" s="26"/>
      <c r="EH269" s="57">
        <f t="shared" si="214"/>
        <v>235</v>
      </c>
      <c r="EI269" s="303"/>
      <c r="EJ269" s="36" t="str">
        <f t="shared" si="215"/>
        <v/>
      </c>
      <c r="EK269" s="26"/>
      <c r="EL269" s="26"/>
      <c r="EM269" s="26"/>
      <c r="EN269" s="26"/>
      <c r="EO269" s="26"/>
      <c r="EP269" s="57">
        <f t="shared" si="216"/>
        <v>235</v>
      </c>
      <c r="EQ269" s="303"/>
      <c r="ER269" s="36" t="str">
        <f t="shared" si="217"/>
        <v/>
      </c>
      <c r="ES269" s="26"/>
      <c r="ET269" s="26"/>
      <c r="EU269" s="26"/>
      <c r="EV269" s="26"/>
      <c r="EW269" s="26"/>
      <c r="EX269" s="57">
        <f t="shared" si="218"/>
        <v>235</v>
      </c>
      <c r="EY269" s="303"/>
      <c r="EZ269" s="36" t="str">
        <f t="shared" si="219"/>
        <v/>
      </c>
      <c r="FA269" s="26"/>
      <c r="FB269" s="26"/>
      <c r="FC269" s="26"/>
      <c r="FD269" s="26"/>
      <c r="FE269" s="26"/>
    </row>
    <row r="270" spans="1:161" ht="14.5">
      <c r="A270" s="26"/>
      <c r="B270" s="57">
        <f t="shared" si="181"/>
        <v>236</v>
      </c>
      <c r="C270" s="462"/>
      <c r="D270" s="36" t="str">
        <f t="shared" si="180"/>
        <v/>
      </c>
      <c r="E270" s="26"/>
      <c r="F270" s="26"/>
      <c r="G270" s="26"/>
      <c r="H270" s="26"/>
      <c r="I270" s="26"/>
      <c r="J270" s="57">
        <f t="shared" si="182"/>
        <v>236</v>
      </c>
      <c r="K270" s="462"/>
      <c r="L270" s="36" t="str">
        <f t="shared" si="183"/>
        <v/>
      </c>
      <c r="M270" s="26"/>
      <c r="N270" s="26"/>
      <c r="O270" s="26"/>
      <c r="P270" s="26"/>
      <c r="Q270" s="26"/>
      <c r="R270" s="57">
        <f t="shared" si="184"/>
        <v>236</v>
      </c>
      <c r="S270" s="462"/>
      <c r="T270" s="36" t="str">
        <f t="shared" si="185"/>
        <v/>
      </c>
      <c r="U270" s="26"/>
      <c r="V270" s="26"/>
      <c r="W270" s="26"/>
      <c r="X270" s="26"/>
      <c r="Y270" s="26"/>
      <c r="Z270" s="57">
        <f t="shared" si="186"/>
        <v>236</v>
      </c>
      <c r="AA270" s="462"/>
      <c r="AB270" s="36" t="str">
        <f t="shared" si="187"/>
        <v/>
      </c>
      <c r="AC270" s="26"/>
      <c r="AD270" s="26"/>
      <c r="AE270" s="26"/>
      <c r="AF270" s="26"/>
      <c r="AG270" s="26"/>
      <c r="AH270" s="57">
        <f t="shared" si="188"/>
        <v>236</v>
      </c>
      <c r="AI270" s="462"/>
      <c r="AJ270" s="36" t="str">
        <f t="shared" si="189"/>
        <v/>
      </c>
      <c r="AK270" s="26"/>
      <c r="AL270" s="26"/>
      <c r="AM270" s="26"/>
      <c r="AN270" s="26"/>
      <c r="AO270" s="26"/>
      <c r="AP270" s="57">
        <f t="shared" si="190"/>
        <v>236</v>
      </c>
      <c r="AQ270" s="462"/>
      <c r="AR270" s="36" t="str">
        <f t="shared" si="191"/>
        <v/>
      </c>
      <c r="AS270" s="26"/>
      <c r="AT270" s="26"/>
      <c r="AU270" s="26"/>
      <c r="AV270" s="26"/>
      <c r="AW270" s="26"/>
      <c r="AX270" s="57">
        <f t="shared" si="192"/>
        <v>236</v>
      </c>
      <c r="AY270" s="462"/>
      <c r="AZ270" s="36" t="str">
        <f t="shared" si="193"/>
        <v/>
      </c>
      <c r="BA270" s="26"/>
      <c r="BB270" s="26"/>
      <c r="BC270" s="26"/>
      <c r="BD270" s="26"/>
      <c r="BE270" s="26"/>
      <c r="BF270" s="57">
        <f t="shared" si="194"/>
        <v>236</v>
      </c>
      <c r="BG270" s="462"/>
      <c r="BH270" s="36" t="str">
        <f t="shared" si="195"/>
        <v/>
      </c>
      <c r="BI270" s="26"/>
      <c r="BJ270" s="26"/>
      <c r="BK270" s="26"/>
      <c r="BL270" s="26"/>
      <c r="BM270" s="26"/>
      <c r="BN270" s="57">
        <f t="shared" si="196"/>
        <v>236</v>
      </c>
      <c r="BO270" s="303"/>
      <c r="BP270" s="36" t="str">
        <f t="shared" si="197"/>
        <v/>
      </c>
      <c r="BQ270" s="26"/>
      <c r="BR270" s="26"/>
      <c r="BS270" s="26"/>
      <c r="BT270" s="26"/>
      <c r="BU270" s="26"/>
      <c r="BV270" s="57">
        <f t="shared" si="198"/>
        <v>236</v>
      </c>
      <c r="BW270" s="303"/>
      <c r="BX270" s="36" t="str">
        <f t="shared" si="199"/>
        <v/>
      </c>
      <c r="BY270" s="26"/>
      <c r="BZ270" s="26"/>
      <c r="CA270" s="26"/>
      <c r="CB270" s="26"/>
      <c r="CC270" s="26"/>
      <c r="CD270" s="57">
        <f t="shared" si="200"/>
        <v>236</v>
      </c>
      <c r="CE270" s="303"/>
      <c r="CF270" s="36" t="str">
        <f t="shared" si="201"/>
        <v/>
      </c>
      <c r="CL270" s="57">
        <f t="shared" si="202"/>
        <v>236</v>
      </c>
      <c r="CM270" s="303"/>
      <c r="CN270" s="36" t="str">
        <f t="shared" si="203"/>
        <v/>
      </c>
      <c r="CT270" s="57">
        <f t="shared" si="204"/>
        <v>236</v>
      </c>
      <c r="CU270" s="303"/>
      <c r="CV270" s="36" t="str">
        <f t="shared" si="205"/>
        <v/>
      </c>
      <c r="DB270" s="57">
        <f t="shared" si="206"/>
        <v>236</v>
      </c>
      <c r="DC270" s="303"/>
      <c r="DD270" s="36" t="str">
        <f t="shared" si="207"/>
        <v/>
      </c>
      <c r="DJ270" s="57">
        <f t="shared" si="208"/>
        <v>236</v>
      </c>
      <c r="DK270" s="303"/>
      <c r="DL270" s="36" t="str">
        <f t="shared" si="209"/>
        <v/>
      </c>
      <c r="DR270" s="57">
        <f t="shared" si="210"/>
        <v>236</v>
      </c>
      <c r="DS270" s="303"/>
      <c r="DT270" s="36" t="str">
        <f t="shared" si="211"/>
        <v/>
      </c>
      <c r="DZ270" s="57">
        <f t="shared" si="212"/>
        <v>236</v>
      </c>
      <c r="EA270" s="303"/>
      <c r="EB270" s="36" t="str">
        <f t="shared" si="213"/>
        <v/>
      </c>
      <c r="EC270" s="26"/>
      <c r="ED270" s="26"/>
      <c r="EE270" s="26"/>
      <c r="EF270" s="26"/>
      <c r="EG270" s="26"/>
      <c r="EH270" s="57">
        <f t="shared" si="214"/>
        <v>236</v>
      </c>
      <c r="EI270" s="303"/>
      <c r="EJ270" s="36" t="str">
        <f t="shared" si="215"/>
        <v/>
      </c>
      <c r="EK270" s="26"/>
      <c r="EL270" s="26"/>
      <c r="EM270" s="26"/>
      <c r="EN270" s="26"/>
      <c r="EO270" s="26"/>
      <c r="EP270" s="57">
        <f t="shared" si="216"/>
        <v>236</v>
      </c>
      <c r="EQ270" s="303"/>
      <c r="ER270" s="36" t="str">
        <f t="shared" si="217"/>
        <v/>
      </c>
      <c r="ES270" s="26"/>
      <c r="ET270" s="26"/>
      <c r="EU270" s="26"/>
      <c r="EV270" s="26"/>
      <c r="EW270" s="26"/>
      <c r="EX270" s="57">
        <f t="shared" si="218"/>
        <v>236</v>
      </c>
      <c r="EY270" s="303"/>
      <c r="EZ270" s="36" t="str">
        <f t="shared" si="219"/>
        <v/>
      </c>
      <c r="FA270" s="26"/>
      <c r="FB270" s="26"/>
      <c r="FC270" s="26"/>
      <c r="FD270" s="26"/>
      <c r="FE270" s="26"/>
    </row>
    <row r="271" spans="1:161" ht="14.5">
      <c r="A271" s="26"/>
      <c r="B271" s="57">
        <f t="shared" si="181"/>
        <v>237</v>
      </c>
      <c r="C271" s="462"/>
      <c r="D271" s="36" t="str">
        <f t="shared" si="180"/>
        <v/>
      </c>
      <c r="E271" s="26"/>
      <c r="F271" s="26"/>
      <c r="G271" s="26"/>
      <c r="H271" s="26"/>
      <c r="I271" s="26"/>
      <c r="J271" s="57">
        <f t="shared" si="182"/>
        <v>237</v>
      </c>
      <c r="K271" s="462"/>
      <c r="L271" s="36" t="str">
        <f t="shared" si="183"/>
        <v/>
      </c>
      <c r="M271" s="26"/>
      <c r="N271" s="26"/>
      <c r="O271" s="26"/>
      <c r="P271" s="26"/>
      <c r="Q271" s="26"/>
      <c r="R271" s="57">
        <f t="shared" si="184"/>
        <v>237</v>
      </c>
      <c r="S271" s="462"/>
      <c r="T271" s="36" t="str">
        <f t="shared" si="185"/>
        <v/>
      </c>
      <c r="U271" s="26"/>
      <c r="V271" s="26"/>
      <c r="W271" s="26"/>
      <c r="X271" s="26"/>
      <c r="Y271" s="26"/>
      <c r="Z271" s="57">
        <f t="shared" si="186"/>
        <v>237</v>
      </c>
      <c r="AA271" s="462"/>
      <c r="AB271" s="36" t="str">
        <f t="shared" si="187"/>
        <v/>
      </c>
      <c r="AC271" s="26"/>
      <c r="AD271" s="26"/>
      <c r="AE271" s="26"/>
      <c r="AF271" s="26"/>
      <c r="AG271" s="26"/>
      <c r="AH271" s="57">
        <f t="shared" si="188"/>
        <v>237</v>
      </c>
      <c r="AI271" s="462"/>
      <c r="AJ271" s="36" t="str">
        <f t="shared" si="189"/>
        <v/>
      </c>
      <c r="AK271" s="26"/>
      <c r="AL271" s="26"/>
      <c r="AM271" s="26"/>
      <c r="AN271" s="26"/>
      <c r="AO271" s="26"/>
      <c r="AP271" s="57">
        <f t="shared" si="190"/>
        <v>237</v>
      </c>
      <c r="AQ271" s="462"/>
      <c r="AR271" s="36" t="str">
        <f t="shared" si="191"/>
        <v/>
      </c>
      <c r="AS271" s="26"/>
      <c r="AT271" s="26"/>
      <c r="AU271" s="26"/>
      <c r="AV271" s="26"/>
      <c r="AW271" s="26"/>
      <c r="AX271" s="57">
        <f t="shared" si="192"/>
        <v>237</v>
      </c>
      <c r="AY271" s="462"/>
      <c r="AZ271" s="36" t="str">
        <f t="shared" si="193"/>
        <v/>
      </c>
      <c r="BA271" s="26"/>
      <c r="BB271" s="26"/>
      <c r="BC271" s="26"/>
      <c r="BD271" s="26"/>
      <c r="BE271" s="26"/>
      <c r="BF271" s="57">
        <f t="shared" si="194"/>
        <v>237</v>
      </c>
      <c r="BG271" s="462"/>
      <c r="BH271" s="36" t="str">
        <f t="shared" si="195"/>
        <v/>
      </c>
      <c r="BI271" s="26"/>
      <c r="BJ271" s="26"/>
      <c r="BK271" s="26"/>
      <c r="BL271" s="26"/>
      <c r="BM271" s="26"/>
      <c r="BN271" s="57">
        <f t="shared" si="196"/>
        <v>237</v>
      </c>
      <c r="BO271" s="303"/>
      <c r="BP271" s="36" t="str">
        <f t="shared" si="197"/>
        <v/>
      </c>
      <c r="BQ271" s="26"/>
      <c r="BR271" s="26"/>
      <c r="BS271" s="26"/>
      <c r="BT271" s="26"/>
      <c r="BU271" s="26"/>
      <c r="BV271" s="57">
        <f t="shared" si="198"/>
        <v>237</v>
      </c>
      <c r="BW271" s="303"/>
      <c r="BX271" s="36" t="str">
        <f t="shared" si="199"/>
        <v/>
      </c>
      <c r="BY271" s="26"/>
      <c r="BZ271" s="26"/>
      <c r="CA271" s="26"/>
      <c r="CB271" s="26"/>
      <c r="CC271" s="26"/>
      <c r="CD271" s="57">
        <f t="shared" si="200"/>
        <v>237</v>
      </c>
      <c r="CE271" s="303"/>
      <c r="CF271" s="36" t="str">
        <f t="shared" si="201"/>
        <v/>
      </c>
      <c r="CL271" s="57">
        <f t="shared" si="202"/>
        <v>237</v>
      </c>
      <c r="CM271" s="303"/>
      <c r="CN271" s="36" t="str">
        <f t="shared" si="203"/>
        <v/>
      </c>
      <c r="CT271" s="57">
        <f t="shared" si="204"/>
        <v>237</v>
      </c>
      <c r="CU271" s="303"/>
      <c r="CV271" s="36" t="str">
        <f t="shared" si="205"/>
        <v/>
      </c>
      <c r="DB271" s="57">
        <f t="shared" si="206"/>
        <v>237</v>
      </c>
      <c r="DC271" s="303"/>
      <c r="DD271" s="36" t="str">
        <f t="shared" si="207"/>
        <v/>
      </c>
      <c r="DJ271" s="57">
        <f t="shared" si="208"/>
        <v>237</v>
      </c>
      <c r="DK271" s="303"/>
      <c r="DL271" s="36" t="str">
        <f t="shared" si="209"/>
        <v/>
      </c>
      <c r="DR271" s="57">
        <f t="shared" si="210"/>
        <v>237</v>
      </c>
      <c r="DS271" s="303"/>
      <c r="DT271" s="36" t="str">
        <f t="shared" si="211"/>
        <v/>
      </c>
      <c r="DZ271" s="57">
        <f t="shared" si="212"/>
        <v>237</v>
      </c>
      <c r="EA271" s="303"/>
      <c r="EB271" s="36" t="str">
        <f t="shared" si="213"/>
        <v/>
      </c>
      <c r="EC271" s="26"/>
      <c r="ED271" s="26"/>
      <c r="EE271" s="26"/>
      <c r="EF271" s="26"/>
      <c r="EG271" s="26"/>
      <c r="EH271" s="57">
        <f t="shared" si="214"/>
        <v>237</v>
      </c>
      <c r="EI271" s="303"/>
      <c r="EJ271" s="36" t="str">
        <f t="shared" si="215"/>
        <v/>
      </c>
      <c r="EK271" s="26"/>
      <c r="EL271" s="26"/>
      <c r="EM271" s="26"/>
      <c r="EN271" s="26"/>
      <c r="EO271" s="26"/>
      <c r="EP271" s="57">
        <f t="shared" si="216"/>
        <v>237</v>
      </c>
      <c r="EQ271" s="303"/>
      <c r="ER271" s="36" t="str">
        <f t="shared" si="217"/>
        <v/>
      </c>
      <c r="ES271" s="26"/>
      <c r="ET271" s="26"/>
      <c r="EU271" s="26"/>
      <c r="EV271" s="26"/>
      <c r="EW271" s="26"/>
      <c r="EX271" s="57">
        <f t="shared" si="218"/>
        <v>237</v>
      </c>
      <c r="EY271" s="303"/>
      <c r="EZ271" s="36" t="str">
        <f t="shared" si="219"/>
        <v/>
      </c>
      <c r="FA271" s="26"/>
      <c r="FB271" s="26"/>
      <c r="FC271" s="26"/>
      <c r="FD271" s="26"/>
      <c r="FE271" s="26"/>
    </row>
    <row r="272" spans="1:161" ht="14.5">
      <c r="A272" s="26"/>
      <c r="B272" s="57">
        <f t="shared" si="181"/>
        <v>238</v>
      </c>
      <c r="C272" s="462"/>
      <c r="D272" s="36" t="str">
        <f t="shared" si="180"/>
        <v/>
      </c>
      <c r="E272" s="26"/>
      <c r="F272" s="26"/>
      <c r="G272" s="26"/>
      <c r="H272" s="26"/>
      <c r="I272" s="26"/>
      <c r="J272" s="57">
        <f t="shared" si="182"/>
        <v>238</v>
      </c>
      <c r="K272" s="462"/>
      <c r="L272" s="36" t="str">
        <f t="shared" si="183"/>
        <v/>
      </c>
      <c r="M272" s="26"/>
      <c r="N272" s="26"/>
      <c r="O272" s="26"/>
      <c r="P272" s="26"/>
      <c r="Q272" s="26"/>
      <c r="R272" s="57">
        <f t="shared" si="184"/>
        <v>238</v>
      </c>
      <c r="S272" s="462"/>
      <c r="T272" s="36" t="str">
        <f t="shared" si="185"/>
        <v/>
      </c>
      <c r="U272" s="26"/>
      <c r="V272" s="26"/>
      <c r="W272" s="26"/>
      <c r="X272" s="26"/>
      <c r="Y272" s="26"/>
      <c r="Z272" s="57">
        <f t="shared" si="186"/>
        <v>238</v>
      </c>
      <c r="AA272" s="462"/>
      <c r="AB272" s="36" t="str">
        <f t="shared" si="187"/>
        <v/>
      </c>
      <c r="AC272" s="26"/>
      <c r="AD272" s="26"/>
      <c r="AE272" s="26"/>
      <c r="AF272" s="26"/>
      <c r="AG272" s="26"/>
      <c r="AH272" s="57">
        <f t="shared" si="188"/>
        <v>238</v>
      </c>
      <c r="AI272" s="462"/>
      <c r="AJ272" s="36" t="str">
        <f t="shared" si="189"/>
        <v/>
      </c>
      <c r="AK272" s="26"/>
      <c r="AL272" s="26"/>
      <c r="AM272" s="26"/>
      <c r="AN272" s="26"/>
      <c r="AO272" s="26"/>
      <c r="AP272" s="57">
        <f t="shared" si="190"/>
        <v>238</v>
      </c>
      <c r="AQ272" s="462"/>
      <c r="AR272" s="36" t="str">
        <f t="shared" si="191"/>
        <v/>
      </c>
      <c r="AS272" s="26"/>
      <c r="AT272" s="26"/>
      <c r="AU272" s="26"/>
      <c r="AV272" s="26"/>
      <c r="AW272" s="26"/>
      <c r="AX272" s="57">
        <f t="shared" si="192"/>
        <v>238</v>
      </c>
      <c r="AY272" s="462"/>
      <c r="AZ272" s="36" t="str">
        <f t="shared" si="193"/>
        <v/>
      </c>
      <c r="BA272" s="26"/>
      <c r="BB272" s="26"/>
      <c r="BC272" s="26"/>
      <c r="BD272" s="26"/>
      <c r="BE272" s="26"/>
      <c r="BF272" s="57">
        <f t="shared" si="194"/>
        <v>238</v>
      </c>
      <c r="BG272" s="462"/>
      <c r="BH272" s="36" t="str">
        <f t="shared" si="195"/>
        <v/>
      </c>
      <c r="BI272" s="26"/>
      <c r="BJ272" s="26"/>
      <c r="BK272" s="26"/>
      <c r="BL272" s="26"/>
      <c r="BM272" s="26"/>
      <c r="BN272" s="57">
        <f t="shared" si="196"/>
        <v>238</v>
      </c>
      <c r="BO272" s="303"/>
      <c r="BP272" s="36" t="str">
        <f t="shared" si="197"/>
        <v/>
      </c>
      <c r="BQ272" s="26"/>
      <c r="BR272" s="26"/>
      <c r="BS272" s="26"/>
      <c r="BT272" s="26"/>
      <c r="BU272" s="26"/>
      <c r="BV272" s="57">
        <f t="shared" si="198"/>
        <v>238</v>
      </c>
      <c r="BW272" s="303"/>
      <c r="BX272" s="36" t="str">
        <f t="shared" si="199"/>
        <v/>
      </c>
      <c r="BY272" s="26"/>
      <c r="BZ272" s="26"/>
      <c r="CA272" s="26"/>
      <c r="CB272" s="26"/>
      <c r="CC272" s="26"/>
      <c r="CD272" s="57">
        <f t="shared" si="200"/>
        <v>238</v>
      </c>
      <c r="CE272" s="303"/>
      <c r="CF272" s="36" t="str">
        <f t="shared" si="201"/>
        <v/>
      </c>
      <c r="CL272" s="57">
        <f t="shared" si="202"/>
        <v>238</v>
      </c>
      <c r="CM272" s="303"/>
      <c r="CN272" s="36" t="str">
        <f t="shared" si="203"/>
        <v/>
      </c>
      <c r="CT272" s="57">
        <f t="shared" si="204"/>
        <v>238</v>
      </c>
      <c r="CU272" s="303"/>
      <c r="CV272" s="36" t="str">
        <f t="shared" si="205"/>
        <v/>
      </c>
      <c r="DB272" s="57">
        <f t="shared" si="206"/>
        <v>238</v>
      </c>
      <c r="DC272" s="303"/>
      <c r="DD272" s="36" t="str">
        <f t="shared" si="207"/>
        <v/>
      </c>
      <c r="DJ272" s="57">
        <f t="shared" si="208"/>
        <v>238</v>
      </c>
      <c r="DK272" s="303"/>
      <c r="DL272" s="36" t="str">
        <f t="shared" si="209"/>
        <v/>
      </c>
      <c r="DR272" s="57">
        <f t="shared" si="210"/>
        <v>238</v>
      </c>
      <c r="DS272" s="303"/>
      <c r="DT272" s="36" t="str">
        <f t="shared" si="211"/>
        <v/>
      </c>
      <c r="DZ272" s="57">
        <f t="shared" si="212"/>
        <v>238</v>
      </c>
      <c r="EA272" s="303"/>
      <c r="EB272" s="36" t="str">
        <f t="shared" si="213"/>
        <v/>
      </c>
      <c r="EC272" s="26"/>
      <c r="ED272" s="26"/>
      <c r="EE272" s="26"/>
      <c r="EF272" s="26"/>
      <c r="EG272" s="26"/>
      <c r="EH272" s="57">
        <f t="shared" si="214"/>
        <v>238</v>
      </c>
      <c r="EI272" s="303"/>
      <c r="EJ272" s="36" t="str">
        <f t="shared" si="215"/>
        <v/>
      </c>
      <c r="EK272" s="26"/>
      <c r="EL272" s="26"/>
      <c r="EM272" s="26"/>
      <c r="EN272" s="26"/>
      <c r="EO272" s="26"/>
      <c r="EP272" s="57">
        <f t="shared" si="216"/>
        <v>238</v>
      </c>
      <c r="EQ272" s="303"/>
      <c r="ER272" s="36" t="str">
        <f t="shared" si="217"/>
        <v/>
      </c>
      <c r="ES272" s="26"/>
      <c r="ET272" s="26"/>
      <c r="EU272" s="26"/>
      <c r="EV272" s="26"/>
      <c r="EW272" s="26"/>
      <c r="EX272" s="57">
        <f t="shared" si="218"/>
        <v>238</v>
      </c>
      <c r="EY272" s="303"/>
      <c r="EZ272" s="36" t="str">
        <f t="shared" si="219"/>
        <v/>
      </c>
      <c r="FA272" s="26"/>
      <c r="FB272" s="26"/>
      <c r="FC272" s="26"/>
      <c r="FD272" s="26"/>
      <c r="FE272" s="26"/>
    </row>
    <row r="273" spans="1:161" ht="14.5">
      <c r="A273" s="26"/>
      <c r="B273" s="57">
        <f t="shared" si="181"/>
        <v>239</v>
      </c>
      <c r="C273" s="462"/>
      <c r="D273" s="36" t="str">
        <f t="shared" si="180"/>
        <v/>
      </c>
      <c r="E273" s="26"/>
      <c r="F273" s="26"/>
      <c r="G273" s="26"/>
      <c r="H273" s="26"/>
      <c r="I273" s="26"/>
      <c r="J273" s="57">
        <f t="shared" si="182"/>
        <v>239</v>
      </c>
      <c r="K273" s="462"/>
      <c r="L273" s="36" t="str">
        <f t="shared" si="183"/>
        <v/>
      </c>
      <c r="M273" s="26"/>
      <c r="N273" s="26"/>
      <c r="O273" s="26"/>
      <c r="P273" s="26"/>
      <c r="Q273" s="26"/>
      <c r="R273" s="57">
        <f t="shared" si="184"/>
        <v>239</v>
      </c>
      <c r="S273" s="462"/>
      <c r="T273" s="36" t="str">
        <f t="shared" si="185"/>
        <v/>
      </c>
      <c r="U273" s="26"/>
      <c r="V273" s="26"/>
      <c r="W273" s="26"/>
      <c r="X273" s="26"/>
      <c r="Y273" s="26"/>
      <c r="Z273" s="57">
        <f t="shared" si="186"/>
        <v>239</v>
      </c>
      <c r="AA273" s="462"/>
      <c r="AB273" s="36" t="str">
        <f t="shared" si="187"/>
        <v/>
      </c>
      <c r="AC273" s="26"/>
      <c r="AD273" s="26"/>
      <c r="AE273" s="26"/>
      <c r="AF273" s="26"/>
      <c r="AG273" s="26"/>
      <c r="AH273" s="57">
        <f t="shared" si="188"/>
        <v>239</v>
      </c>
      <c r="AI273" s="462"/>
      <c r="AJ273" s="36" t="str">
        <f t="shared" si="189"/>
        <v/>
      </c>
      <c r="AK273" s="26"/>
      <c r="AL273" s="26"/>
      <c r="AM273" s="26"/>
      <c r="AN273" s="26"/>
      <c r="AO273" s="26"/>
      <c r="AP273" s="57">
        <f t="shared" si="190"/>
        <v>239</v>
      </c>
      <c r="AQ273" s="462"/>
      <c r="AR273" s="36" t="str">
        <f t="shared" si="191"/>
        <v/>
      </c>
      <c r="AS273" s="26"/>
      <c r="AT273" s="26"/>
      <c r="AU273" s="26"/>
      <c r="AV273" s="26"/>
      <c r="AW273" s="26"/>
      <c r="AX273" s="57">
        <f t="shared" si="192"/>
        <v>239</v>
      </c>
      <c r="AY273" s="462"/>
      <c r="AZ273" s="36" t="str">
        <f t="shared" si="193"/>
        <v/>
      </c>
      <c r="BA273" s="26"/>
      <c r="BB273" s="26"/>
      <c r="BC273" s="26"/>
      <c r="BD273" s="26"/>
      <c r="BE273" s="26"/>
      <c r="BF273" s="57">
        <f t="shared" si="194"/>
        <v>239</v>
      </c>
      <c r="BG273" s="462"/>
      <c r="BH273" s="36" t="str">
        <f t="shared" si="195"/>
        <v/>
      </c>
      <c r="BI273" s="26"/>
      <c r="BJ273" s="26"/>
      <c r="BK273" s="26"/>
      <c r="BL273" s="26"/>
      <c r="BM273" s="26"/>
      <c r="BN273" s="57">
        <f t="shared" si="196"/>
        <v>239</v>
      </c>
      <c r="BO273" s="303"/>
      <c r="BP273" s="36" t="str">
        <f t="shared" si="197"/>
        <v/>
      </c>
      <c r="BQ273" s="26"/>
      <c r="BR273" s="26"/>
      <c r="BS273" s="26"/>
      <c r="BT273" s="26"/>
      <c r="BU273" s="26"/>
      <c r="BV273" s="57">
        <f t="shared" si="198"/>
        <v>239</v>
      </c>
      <c r="BW273" s="303"/>
      <c r="BX273" s="36" t="str">
        <f t="shared" si="199"/>
        <v/>
      </c>
      <c r="BY273" s="26"/>
      <c r="BZ273" s="26"/>
      <c r="CA273" s="26"/>
      <c r="CB273" s="26"/>
      <c r="CC273" s="26"/>
      <c r="CD273" s="57">
        <f t="shared" si="200"/>
        <v>239</v>
      </c>
      <c r="CE273" s="303"/>
      <c r="CF273" s="36" t="str">
        <f t="shared" si="201"/>
        <v/>
      </c>
      <c r="CL273" s="57">
        <f t="shared" si="202"/>
        <v>239</v>
      </c>
      <c r="CM273" s="303"/>
      <c r="CN273" s="36" t="str">
        <f t="shared" si="203"/>
        <v/>
      </c>
      <c r="CT273" s="57">
        <f t="shared" si="204"/>
        <v>239</v>
      </c>
      <c r="CU273" s="303"/>
      <c r="CV273" s="36" t="str">
        <f t="shared" si="205"/>
        <v/>
      </c>
      <c r="DB273" s="57">
        <f t="shared" si="206"/>
        <v>239</v>
      </c>
      <c r="DC273" s="303"/>
      <c r="DD273" s="36" t="str">
        <f t="shared" si="207"/>
        <v/>
      </c>
      <c r="DJ273" s="57">
        <f t="shared" si="208"/>
        <v>239</v>
      </c>
      <c r="DK273" s="303"/>
      <c r="DL273" s="36" t="str">
        <f t="shared" si="209"/>
        <v/>
      </c>
      <c r="DR273" s="57">
        <f t="shared" si="210"/>
        <v>239</v>
      </c>
      <c r="DS273" s="303"/>
      <c r="DT273" s="36" t="str">
        <f t="shared" si="211"/>
        <v/>
      </c>
      <c r="DZ273" s="57">
        <f t="shared" si="212"/>
        <v>239</v>
      </c>
      <c r="EA273" s="303"/>
      <c r="EB273" s="36" t="str">
        <f t="shared" si="213"/>
        <v/>
      </c>
      <c r="EC273" s="26"/>
      <c r="ED273" s="26"/>
      <c r="EE273" s="26"/>
      <c r="EF273" s="26"/>
      <c r="EG273" s="26"/>
      <c r="EH273" s="57">
        <f t="shared" si="214"/>
        <v>239</v>
      </c>
      <c r="EI273" s="303"/>
      <c r="EJ273" s="36" t="str">
        <f t="shared" si="215"/>
        <v/>
      </c>
      <c r="EK273" s="26"/>
      <c r="EL273" s="26"/>
      <c r="EM273" s="26"/>
      <c r="EN273" s="26"/>
      <c r="EO273" s="26"/>
      <c r="EP273" s="57">
        <f t="shared" si="216"/>
        <v>239</v>
      </c>
      <c r="EQ273" s="303"/>
      <c r="ER273" s="36" t="str">
        <f t="shared" si="217"/>
        <v/>
      </c>
      <c r="ES273" s="26"/>
      <c r="ET273" s="26"/>
      <c r="EU273" s="26"/>
      <c r="EV273" s="26"/>
      <c r="EW273" s="26"/>
      <c r="EX273" s="57">
        <f t="shared" si="218"/>
        <v>239</v>
      </c>
      <c r="EY273" s="303"/>
      <c r="EZ273" s="36" t="str">
        <f t="shared" si="219"/>
        <v/>
      </c>
      <c r="FA273" s="26"/>
      <c r="FB273" s="26"/>
      <c r="FC273" s="26"/>
      <c r="FD273" s="26"/>
      <c r="FE273" s="26"/>
    </row>
    <row r="274" spans="1:161" ht="14.5">
      <c r="A274" s="26"/>
      <c r="B274" s="57">
        <f t="shared" si="181"/>
        <v>240</v>
      </c>
      <c r="C274" s="462"/>
      <c r="D274" s="36" t="str">
        <f t="shared" si="180"/>
        <v/>
      </c>
      <c r="E274" s="26"/>
      <c r="F274" s="26"/>
      <c r="G274" s="26"/>
      <c r="H274" s="26"/>
      <c r="I274" s="26"/>
      <c r="J274" s="57">
        <f t="shared" si="182"/>
        <v>240</v>
      </c>
      <c r="K274" s="462"/>
      <c r="L274" s="36" t="str">
        <f t="shared" si="183"/>
        <v/>
      </c>
      <c r="M274" s="26"/>
      <c r="N274" s="26"/>
      <c r="O274" s="26"/>
      <c r="P274" s="26"/>
      <c r="Q274" s="26"/>
      <c r="R274" s="57">
        <f t="shared" si="184"/>
        <v>240</v>
      </c>
      <c r="S274" s="462"/>
      <c r="T274" s="36" t="str">
        <f t="shared" si="185"/>
        <v/>
      </c>
      <c r="U274" s="26"/>
      <c r="V274" s="26"/>
      <c r="W274" s="26"/>
      <c r="X274" s="26"/>
      <c r="Y274" s="26"/>
      <c r="Z274" s="57">
        <f t="shared" si="186"/>
        <v>240</v>
      </c>
      <c r="AA274" s="462"/>
      <c r="AB274" s="36" t="str">
        <f t="shared" si="187"/>
        <v/>
      </c>
      <c r="AC274" s="26"/>
      <c r="AD274" s="26"/>
      <c r="AE274" s="26"/>
      <c r="AF274" s="26"/>
      <c r="AG274" s="26"/>
      <c r="AH274" s="57">
        <f t="shared" si="188"/>
        <v>240</v>
      </c>
      <c r="AI274" s="462"/>
      <c r="AJ274" s="36" t="str">
        <f t="shared" si="189"/>
        <v/>
      </c>
      <c r="AK274" s="26"/>
      <c r="AL274" s="26"/>
      <c r="AM274" s="26"/>
      <c r="AN274" s="26"/>
      <c r="AO274" s="26"/>
      <c r="AP274" s="57">
        <f t="shared" si="190"/>
        <v>240</v>
      </c>
      <c r="AQ274" s="462"/>
      <c r="AR274" s="36" t="str">
        <f t="shared" si="191"/>
        <v/>
      </c>
      <c r="AS274" s="26"/>
      <c r="AT274" s="26"/>
      <c r="AU274" s="26"/>
      <c r="AV274" s="26"/>
      <c r="AW274" s="26"/>
      <c r="AX274" s="57">
        <f t="shared" si="192"/>
        <v>240</v>
      </c>
      <c r="AY274" s="462"/>
      <c r="AZ274" s="36" t="str">
        <f t="shared" si="193"/>
        <v/>
      </c>
      <c r="BA274" s="26"/>
      <c r="BB274" s="26"/>
      <c r="BC274" s="26"/>
      <c r="BD274" s="26"/>
      <c r="BE274" s="26"/>
      <c r="BF274" s="57">
        <f t="shared" si="194"/>
        <v>240</v>
      </c>
      <c r="BG274" s="462"/>
      <c r="BH274" s="36" t="str">
        <f t="shared" si="195"/>
        <v/>
      </c>
      <c r="BI274" s="26"/>
      <c r="BJ274" s="26"/>
      <c r="BK274" s="26"/>
      <c r="BL274" s="26"/>
      <c r="BM274" s="26"/>
      <c r="BN274" s="57">
        <f t="shared" si="196"/>
        <v>240</v>
      </c>
      <c r="BO274" s="303"/>
      <c r="BP274" s="36" t="str">
        <f t="shared" si="197"/>
        <v/>
      </c>
      <c r="BQ274" s="26"/>
      <c r="BR274" s="26"/>
      <c r="BS274" s="26"/>
      <c r="BT274" s="26"/>
      <c r="BU274" s="26"/>
      <c r="BV274" s="57">
        <f t="shared" si="198"/>
        <v>240</v>
      </c>
      <c r="BW274" s="303"/>
      <c r="BX274" s="36" t="str">
        <f t="shared" si="199"/>
        <v/>
      </c>
      <c r="BY274" s="26"/>
      <c r="BZ274" s="26"/>
      <c r="CA274" s="26"/>
      <c r="CB274" s="26"/>
      <c r="CC274" s="26"/>
      <c r="CD274" s="57">
        <f t="shared" si="200"/>
        <v>240</v>
      </c>
      <c r="CE274" s="303"/>
      <c r="CF274" s="36" t="str">
        <f t="shared" si="201"/>
        <v/>
      </c>
      <c r="CL274" s="57">
        <f t="shared" si="202"/>
        <v>240</v>
      </c>
      <c r="CM274" s="303"/>
      <c r="CN274" s="36" t="str">
        <f t="shared" si="203"/>
        <v/>
      </c>
      <c r="CT274" s="57">
        <f t="shared" si="204"/>
        <v>240</v>
      </c>
      <c r="CU274" s="303"/>
      <c r="CV274" s="36" t="str">
        <f t="shared" si="205"/>
        <v/>
      </c>
      <c r="DB274" s="57">
        <f t="shared" si="206"/>
        <v>240</v>
      </c>
      <c r="DC274" s="303"/>
      <c r="DD274" s="36" t="str">
        <f t="shared" si="207"/>
        <v/>
      </c>
      <c r="DJ274" s="57">
        <f t="shared" si="208"/>
        <v>240</v>
      </c>
      <c r="DK274" s="303"/>
      <c r="DL274" s="36" t="str">
        <f t="shared" si="209"/>
        <v/>
      </c>
      <c r="DR274" s="57">
        <f t="shared" si="210"/>
        <v>240</v>
      </c>
      <c r="DS274" s="303"/>
      <c r="DT274" s="36" t="str">
        <f t="shared" si="211"/>
        <v/>
      </c>
      <c r="DZ274" s="57">
        <f t="shared" si="212"/>
        <v>240</v>
      </c>
      <c r="EA274" s="303"/>
      <c r="EB274" s="36" t="str">
        <f t="shared" si="213"/>
        <v/>
      </c>
      <c r="EC274" s="26"/>
      <c r="ED274" s="26"/>
      <c r="EE274" s="26"/>
      <c r="EF274" s="26"/>
      <c r="EG274" s="26"/>
      <c r="EH274" s="57">
        <f t="shared" si="214"/>
        <v>240</v>
      </c>
      <c r="EI274" s="303"/>
      <c r="EJ274" s="36" t="str">
        <f t="shared" si="215"/>
        <v/>
      </c>
      <c r="EK274" s="26"/>
      <c r="EL274" s="26"/>
      <c r="EM274" s="26"/>
      <c r="EN274" s="26"/>
      <c r="EO274" s="26"/>
      <c r="EP274" s="57">
        <f t="shared" si="216"/>
        <v>240</v>
      </c>
      <c r="EQ274" s="303"/>
      <c r="ER274" s="36" t="str">
        <f t="shared" si="217"/>
        <v/>
      </c>
      <c r="ES274" s="26"/>
      <c r="ET274" s="26"/>
      <c r="EU274" s="26"/>
      <c r="EV274" s="26"/>
      <c r="EW274" s="26"/>
      <c r="EX274" s="57">
        <f t="shared" si="218"/>
        <v>240</v>
      </c>
      <c r="EY274" s="303"/>
      <c r="EZ274" s="36" t="str">
        <f t="shared" si="219"/>
        <v/>
      </c>
      <c r="FA274" s="26"/>
      <c r="FB274" s="26"/>
      <c r="FC274" s="26"/>
      <c r="FD274" s="26"/>
      <c r="FE274" s="26"/>
    </row>
    <row r="275" spans="1:161" ht="14.5">
      <c r="A275" s="26"/>
      <c r="B275" s="57">
        <f t="shared" si="181"/>
        <v>241</v>
      </c>
      <c r="C275" s="462"/>
      <c r="D275" s="36" t="str">
        <f t="shared" si="180"/>
        <v/>
      </c>
      <c r="E275" s="26"/>
      <c r="F275" s="26"/>
      <c r="G275" s="26"/>
      <c r="H275" s="26"/>
      <c r="I275" s="26"/>
      <c r="J275" s="57">
        <f t="shared" si="182"/>
        <v>241</v>
      </c>
      <c r="K275" s="462"/>
      <c r="L275" s="36" t="str">
        <f t="shared" si="183"/>
        <v/>
      </c>
      <c r="M275" s="26"/>
      <c r="N275" s="26"/>
      <c r="O275" s="26"/>
      <c r="P275" s="26"/>
      <c r="Q275" s="26"/>
      <c r="R275" s="57">
        <f t="shared" si="184"/>
        <v>241</v>
      </c>
      <c r="S275" s="462"/>
      <c r="T275" s="36" t="str">
        <f t="shared" si="185"/>
        <v/>
      </c>
      <c r="U275" s="26"/>
      <c r="V275" s="26"/>
      <c r="W275" s="26"/>
      <c r="X275" s="26"/>
      <c r="Y275" s="26"/>
      <c r="Z275" s="57">
        <f t="shared" si="186"/>
        <v>241</v>
      </c>
      <c r="AA275" s="462"/>
      <c r="AB275" s="36" t="str">
        <f t="shared" si="187"/>
        <v/>
      </c>
      <c r="AC275" s="26"/>
      <c r="AD275" s="26"/>
      <c r="AE275" s="26"/>
      <c r="AF275" s="26"/>
      <c r="AG275" s="26"/>
      <c r="AH275" s="57">
        <f t="shared" si="188"/>
        <v>241</v>
      </c>
      <c r="AI275" s="462"/>
      <c r="AJ275" s="36" t="str">
        <f t="shared" si="189"/>
        <v/>
      </c>
      <c r="AK275" s="26"/>
      <c r="AL275" s="26"/>
      <c r="AM275" s="26"/>
      <c r="AN275" s="26"/>
      <c r="AO275" s="26"/>
      <c r="AP275" s="57">
        <f t="shared" si="190"/>
        <v>241</v>
      </c>
      <c r="AQ275" s="462"/>
      <c r="AR275" s="36" t="str">
        <f t="shared" si="191"/>
        <v/>
      </c>
      <c r="AS275" s="26"/>
      <c r="AT275" s="26"/>
      <c r="AU275" s="26"/>
      <c r="AV275" s="26"/>
      <c r="AW275" s="26"/>
      <c r="AX275" s="57">
        <f t="shared" si="192"/>
        <v>241</v>
      </c>
      <c r="AY275" s="462"/>
      <c r="AZ275" s="36" t="str">
        <f t="shared" si="193"/>
        <v/>
      </c>
      <c r="BA275" s="26"/>
      <c r="BB275" s="26"/>
      <c r="BC275" s="26"/>
      <c r="BD275" s="26"/>
      <c r="BE275" s="26"/>
      <c r="BF275" s="57">
        <f t="shared" si="194"/>
        <v>241</v>
      </c>
      <c r="BG275" s="462"/>
      <c r="BH275" s="36" t="str">
        <f t="shared" si="195"/>
        <v/>
      </c>
      <c r="BI275" s="26"/>
      <c r="BJ275" s="26"/>
      <c r="BK275" s="26"/>
      <c r="BL275" s="26"/>
      <c r="BM275" s="26"/>
      <c r="BN275" s="57">
        <f t="shared" si="196"/>
        <v>241</v>
      </c>
      <c r="BO275" s="303"/>
      <c r="BP275" s="36" t="str">
        <f t="shared" si="197"/>
        <v/>
      </c>
      <c r="BQ275" s="26"/>
      <c r="BR275" s="26"/>
      <c r="BS275" s="26"/>
      <c r="BT275" s="26"/>
      <c r="BU275" s="26"/>
      <c r="BV275" s="57">
        <f t="shared" si="198"/>
        <v>241</v>
      </c>
      <c r="BW275" s="303"/>
      <c r="BX275" s="36" t="str">
        <f t="shared" si="199"/>
        <v/>
      </c>
      <c r="BY275" s="26"/>
      <c r="BZ275" s="26"/>
      <c r="CA275" s="26"/>
      <c r="CB275" s="26"/>
      <c r="CC275" s="26"/>
      <c r="CD275" s="57">
        <f t="shared" si="200"/>
        <v>241</v>
      </c>
      <c r="CE275" s="303"/>
      <c r="CF275" s="36" t="str">
        <f t="shared" si="201"/>
        <v/>
      </c>
      <c r="CL275" s="57">
        <f t="shared" si="202"/>
        <v>241</v>
      </c>
      <c r="CM275" s="303"/>
      <c r="CN275" s="36" t="str">
        <f t="shared" si="203"/>
        <v/>
      </c>
      <c r="CT275" s="57">
        <f t="shared" si="204"/>
        <v>241</v>
      </c>
      <c r="CU275" s="303"/>
      <c r="CV275" s="36" t="str">
        <f t="shared" si="205"/>
        <v/>
      </c>
      <c r="DB275" s="57">
        <f t="shared" si="206"/>
        <v>241</v>
      </c>
      <c r="DC275" s="303"/>
      <c r="DD275" s="36" t="str">
        <f t="shared" si="207"/>
        <v/>
      </c>
      <c r="DJ275" s="57">
        <f t="shared" si="208"/>
        <v>241</v>
      </c>
      <c r="DK275" s="303"/>
      <c r="DL275" s="36" t="str">
        <f t="shared" si="209"/>
        <v/>
      </c>
      <c r="DR275" s="57">
        <f t="shared" si="210"/>
        <v>241</v>
      </c>
      <c r="DS275" s="303"/>
      <c r="DT275" s="36" t="str">
        <f t="shared" si="211"/>
        <v/>
      </c>
      <c r="DZ275" s="57">
        <f t="shared" si="212"/>
        <v>241</v>
      </c>
      <c r="EA275" s="303"/>
      <c r="EB275" s="36" t="str">
        <f t="shared" si="213"/>
        <v/>
      </c>
      <c r="EC275" s="26"/>
      <c r="ED275" s="26"/>
      <c r="EE275" s="26"/>
      <c r="EF275" s="26"/>
      <c r="EG275" s="26"/>
      <c r="EH275" s="57">
        <f t="shared" si="214"/>
        <v>241</v>
      </c>
      <c r="EI275" s="303"/>
      <c r="EJ275" s="36" t="str">
        <f t="shared" si="215"/>
        <v/>
      </c>
      <c r="EK275" s="26"/>
      <c r="EL275" s="26"/>
      <c r="EM275" s="26"/>
      <c r="EN275" s="26"/>
      <c r="EO275" s="26"/>
      <c r="EP275" s="57">
        <f t="shared" si="216"/>
        <v>241</v>
      </c>
      <c r="EQ275" s="303"/>
      <c r="ER275" s="36" t="str">
        <f t="shared" si="217"/>
        <v/>
      </c>
      <c r="ES275" s="26"/>
      <c r="ET275" s="26"/>
      <c r="EU275" s="26"/>
      <c r="EV275" s="26"/>
      <c r="EW275" s="26"/>
      <c r="EX275" s="57">
        <f t="shared" si="218"/>
        <v>241</v>
      </c>
      <c r="EY275" s="303"/>
      <c r="EZ275" s="36" t="str">
        <f t="shared" si="219"/>
        <v/>
      </c>
      <c r="FA275" s="26"/>
      <c r="FB275" s="26"/>
      <c r="FC275" s="26"/>
      <c r="FD275" s="26"/>
      <c r="FE275" s="26"/>
    </row>
    <row r="276" spans="1:161" ht="14.5">
      <c r="A276" s="26"/>
      <c r="B276" s="57">
        <f t="shared" si="181"/>
        <v>242</v>
      </c>
      <c r="C276" s="462"/>
      <c r="D276" s="36" t="str">
        <f t="shared" si="180"/>
        <v/>
      </c>
      <c r="E276" s="26"/>
      <c r="F276" s="26"/>
      <c r="G276" s="26"/>
      <c r="H276" s="26"/>
      <c r="I276" s="26"/>
      <c r="J276" s="57">
        <f t="shared" si="182"/>
        <v>242</v>
      </c>
      <c r="K276" s="462"/>
      <c r="L276" s="36" t="str">
        <f t="shared" si="183"/>
        <v/>
      </c>
      <c r="M276" s="26"/>
      <c r="N276" s="26"/>
      <c r="O276" s="26"/>
      <c r="P276" s="26"/>
      <c r="Q276" s="26"/>
      <c r="R276" s="57">
        <f t="shared" si="184"/>
        <v>242</v>
      </c>
      <c r="S276" s="462"/>
      <c r="T276" s="36" t="str">
        <f t="shared" si="185"/>
        <v/>
      </c>
      <c r="U276" s="26"/>
      <c r="V276" s="26"/>
      <c r="W276" s="26"/>
      <c r="X276" s="26"/>
      <c r="Y276" s="26"/>
      <c r="Z276" s="57">
        <f t="shared" si="186"/>
        <v>242</v>
      </c>
      <c r="AA276" s="462"/>
      <c r="AB276" s="36" t="str">
        <f t="shared" si="187"/>
        <v/>
      </c>
      <c r="AC276" s="26"/>
      <c r="AD276" s="26"/>
      <c r="AE276" s="26"/>
      <c r="AF276" s="26"/>
      <c r="AG276" s="26"/>
      <c r="AH276" s="57">
        <f t="shared" si="188"/>
        <v>242</v>
      </c>
      <c r="AI276" s="462"/>
      <c r="AJ276" s="36" t="str">
        <f t="shared" si="189"/>
        <v/>
      </c>
      <c r="AK276" s="26"/>
      <c r="AL276" s="26"/>
      <c r="AM276" s="26"/>
      <c r="AN276" s="26"/>
      <c r="AO276" s="26"/>
      <c r="AP276" s="57">
        <f t="shared" si="190"/>
        <v>242</v>
      </c>
      <c r="AQ276" s="462"/>
      <c r="AR276" s="36" t="str">
        <f t="shared" si="191"/>
        <v/>
      </c>
      <c r="AS276" s="26"/>
      <c r="AT276" s="26"/>
      <c r="AU276" s="26"/>
      <c r="AV276" s="26"/>
      <c r="AW276" s="26"/>
      <c r="AX276" s="57">
        <f t="shared" si="192"/>
        <v>242</v>
      </c>
      <c r="AY276" s="462"/>
      <c r="AZ276" s="36" t="str">
        <f t="shared" si="193"/>
        <v/>
      </c>
      <c r="BA276" s="26"/>
      <c r="BB276" s="26"/>
      <c r="BC276" s="26"/>
      <c r="BD276" s="26"/>
      <c r="BE276" s="26"/>
      <c r="BF276" s="57">
        <f t="shared" si="194"/>
        <v>242</v>
      </c>
      <c r="BG276" s="462"/>
      <c r="BH276" s="36" t="str">
        <f t="shared" si="195"/>
        <v/>
      </c>
      <c r="BI276" s="26"/>
      <c r="BJ276" s="26"/>
      <c r="BK276" s="26"/>
      <c r="BL276" s="26"/>
      <c r="BM276" s="26"/>
      <c r="BN276" s="57">
        <f t="shared" si="196"/>
        <v>242</v>
      </c>
      <c r="BO276" s="303"/>
      <c r="BP276" s="36" t="str">
        <f t="shared" si="197"/>
        <v/>
      </c>
      <c r="BQ276" s="26"/>
      <c r="BR276" s="26"/>
      <c r="BS276" s="26"/>
      <c r="BT276" s="26"/>
      <c r="BU276" s="26"/>
      <c r="BV276" s="57">
        <f t="shared" si="198"/>
        <v>242</v>
      </c>
      <c r="BW276" s="303"/>
      <c r="BX276" s="36" t="str">
        <f t="shared" si="199"/>
        <v/>
      </c>
      <c r="BY276" s="26"/>
      <c r="BZ276" s="26"/>
      <c r="CA276" s="26"/>
      <c r="CB276" s="26"/>
      <c r="CC276" s="26"/>
      <c r="CD276" s="57">
        <f t="shared" si="200"/>
        <v>242</v>
      </c>
      <c r="CE276" s="303"/>
      <c r="CF276" s="36" t="str">
        <f t="shared" si="201"/>
        <v/>
      </c>
      <c r="CL276" s="57">
        <f t="shared" si="202"/>
        <v>242</v>
      </c>
      <c r="CM276" s="303"/>
      <c r="CN276" s="36" t="str">
        <f t="shared" si="203"/>
        <v/>
      </c>
      <c r="CT276" s="57">
        <f t="shared" si="204"/>
        <v>242</v>
      </c>
      <c r="CU276" s="303"/>
      <c r="CV276" s="36" t="str">
        <f t="shared" si="205"/>
        <v/>
      </c>
      <c r="DB276" s="57">
        <f t="shared" si="206"/>
        <v>242</v>
      </c>
      <c r="DC276" s="303"/>
      <c r="DD276" s="36" t="str">
        <f t="shared" si="207"/>
        <v/>
      </c>
      <c r="DJ276" s="57">
        <f t="shared" si="208"/>
        <v>242</v>
      </c>
      <c r="DK276" s="303"/>
      <c r="DL276" s="36" t="str">
        <f t="shared" si="209"/>
        <v/>
      </c>
      <c r="DR276" s="57">
        <f t="shared" si="210"/>
        <v>242</v>
      </c>
      <c r="DS276" s="303"/>
      <c r="DT276" s="36" t="str">
        <f t="shared" si="211"/>
        <v/>
      </c>
      <c r="DZ276" s="57">
        <f t="shared" si="212"/>
        <v>242</v>
      </c>
      <c r="EA276" s="303"/>
      <c r="EB276" s="36" t="str">
        <f t="shared" si="213"/>
        <v/>
      </c>
      <c r="EC276" s="26"/>
      <c r="ED276" s="26"/>
      <c r="EE276" s="26"/>
      <c r="EF276" s="26"/>
      <c r="EG276" s="26"/>
      <c r="EH276" s="57">
        <f t="shared" si="214"/>
        <v>242</v>
      </c>
      <c r="EI276" s="303"/>
      <c r="EJ276" s="36" t="str">
        <f t="shared" si="215"/>
        <v/>
      </c>
      <c r="EK276" s="26"/>
      <c r="EL276" s="26"/>
      <c r="EM276" s="26"/>
      <c r="EN276" s="26"/>
      <c r="EO276" s="26"/>
      <c r="EP276" s="57">
        <f t="shared" si="216"/>
        <v>242</v>
      </c>
      <c r="EQ276" s="303"/>
      <c r="ER276" s="36" t="str">
        <f t="shared" si="217"/>
        <v/>
      </c>
      <c r="ES276" s="26"/>
      <c r="ET276" s="26"/>
      <c r="EU276" s="26"/>
      <c r="EV276" s="26"/>
      <c r="EW276" s="26"/>
      <c r="EX276" s="57">
        <f t="shared" si="218"/>
        <v>242</v>
      </c>
      <c r="EY276" s="303"/>
      <c r="EZ276" s="36" t="str">
        <f t="shared" si="219"/>
        <v/>
      </c>
      <c r="FA276" s="26"/>
      <c r="FB276" s="26"/>
      <c r="FC276" s="26"/>
      <c r="FD276" s="26"/>
      <c r="FE276" s="26"/>
    </row>
    <row r="277" spans="1:161" ht="14.5">
      <c r="A277" s="26"/>
      <c r="B277" s="57">
        <f t="shared" si="181"/>
        <v>243</v>
      </c>
      <c r="C277" s="462"/>
      <c r="D277" s="36" t="str">
        <f t="shared" si="180"/>
        <v/>
      </c>
      <c r="E277" s="26"/>
      <c r="F277" s="26"/>
      <c r="G277" s="26"/>
      <c r="H277" s="26"/>
      <c r="I277" s="26"/>
      <c r="J277" s="57">
        <f t="shared" si="182"/>
        <v>243</v>
      </c>
      <c r="K277" s="462"/>
      <c r="L277" s="36" t="str">
        <f t="shared" si="183"/>
        <v/>
      </c>
      <c r="M277" s="26"/>
      <c r="N277" s="26"/>
      <c r="O277" s="26"/>
      <c r="P277" s="26"/>
      <c r="Q277" s="26"/>
      <c r="R277" s="57">
        <f t="shared" si="184"/>
        <v>243</v>
      </c>
      <c r="S277" s="462"/>
      <c r="T277" s="36" t="str">
        <f t="shared" si="185"/>
        <v/>
      </c>
      <c r="U277" s="26"/>
      <c r="V277" s="26"/>
      <c r="W277" s="26"/>
      <c r="X277" s="26"/>
      <c r="Y277" s="26"/>
      <c r="Z277" s="57">
        <f t="shared" si="186"/>
        <v>243</v>
      </c>
      <c r="AA277" s="462"/>
      <c r="AB277" s="36" t="str">
        <f t="shared" si="187"/>
        <v/>
      </c>
      <c r="AC277" s="26"/>
      <c r="AD277" s="26"/>
      <c r="AE277" s="26"/>
      <c r="AF277" s="26"/>
      <c r="AG277" s="26"/>
      <c r="AH277" s="57">
        <f t="shared" si="188"/>
        <v>243</v>
      </c>
      <c r="AI277" s="462"/>
      <c r="AJ277" s="36" t="str">
        <f t="shared" si="189"/>
        <v/>
      </c>
      <c r="AK277" s="26"/>
      <c r="AL277" s="26"/>
      <c r="AM277" s="26"/>
      <c r="AN277" s="26"/>
      <c r="AO277" s="26"/>
      <c r="AP277" s="57">
        <f t="shared" si="190"/>
        <v>243</v>
      </c>
      <c r="AQ277" s="462"/>
      <c r="AR277" s="36" t="str">
        <f t="shared" si="191"/>
        <v/>
      </c>
      <c r="AS277" s="26"/>
      <c r="AT277" s="26"/>
      <c r="AU277" s="26"/>
      <c r="AV277" s="26"/>
      <c r="AW277" s="26"/>
      <c r="AX277" s="57">
        <f t="shared" si="192"/>
        <v>243</v>
      </c>
      <c r="AY277" s="462"/>
      <c r="AZ277" s="36" t="str">
        <f t="shared" si="193"/>
        <v/>
      </c>
      <c r="BA277" s="26"/>
      <c r="BB277" s="26"/>
      <c r="BC277" s="26"/>
      <c r="BD277" s="26"/>
      <c r="BE277" s="26"/>
      <c r="BF277" s="57">
        <f t="shared" si="194"/>
        <v>243</v>
      </c>
      <c r="BG277" s="462"/>
      <c r="BH277" s="36" t="str">
        <f t="shared" si="195"/>
        <v/>
      </c>
      <c r="BI277" s="26"/>
      <c r="BJ277" s="26"/>
      <c r="BK277" s="26"/>
      <c r="BL277" s="26"/>
      <c r="BM277" s="26"/>
      <c r="BN277" s="57">
        <f t="shared" si="196"/>
        <v>243</v>
      </c>
      <c r="BO277" s="303"/>
      <c r="BP277" s="36" t="str">
        <f t="shared" si="197"/>
        <v/>
      </c>
      <c r="BQ277" s="26"/>
      <c r="BR277" s="26"/>
      <c r="BS277" s="26"/>
      <c r="BT277" s="26"/>
      <c r="BU277" s="26"/>
      <c r="BV277" s="57">
        <f t="shared" si="198"/>
        <v>243</v>
      </c>
      <c r="BW277" s="303"/>
      <c r="BX277" s="36" t="str">
        <f t="shared" si="199"/>
        <v/>
      </c>
      <c r="BY277" s="26"/>
      <c r="BZ277" s="26"/>
      <c r="CA277" s="26"/>
      <c r="CB277" s="26"/>
      <c r="CC277" s="26"/>
      <c r="CD277" s="57">
        <f t="shared" si="200"/>
        <v>243</v>
      </c>
      <c r="CE277" s="303"/>
      <c r="CF277" s="36" t="str">
        <f t="shared" si="201"/>
        <v/>
      </c>
      <c r="CL277" s="57">
        <f t="shared" si="202"/>
        <v>243</v>
      </c>
      <c r="CM277" s="303"/>
      <c r="CN277" s="36" t="str">
        <f t="shared" si="203"/>
        <v/>
      </c>
      <c r="CT277" s="57">
        <f t="shared" si="204"/>
        <v>243</v>
      </c>
      <c r="CU277" s="303"/>
      <c r="CV277" s="36" t="str">
        <f t="shared" si="205"/>
        <v/>
      </c>
      <c r="DB277" s="57">
        <f t="shared" si="206"/>
        <v>243</v>
      </c>
      <c r="DC277" s="303"/>
      <c r="DD277" s="36" t="str">
        <f t="shared" si="207"/>
        <v/>
      </c>
      <c r="DJ277" s="57">
        <f t="shared" si="208"/>
        <v>243</v>
      </c>
      <c r="DK277" s="303"/>
      <c r="DL277" s="36" t="str">
        <f t="shared" si="209"/>
        <v/>
      </c>
      <c r="DR277" s="57">
        <f t="shared" si="210"/>
        <v>243</v>
      </c>
      <c r="DS277" s="303"/>
      <c r="DT277" s="36" t="str">
        <f t="shared" si="211"/>
        <v/>
      </c>
      <c r="DZ277" s="57">
        <f t="shared" si="212"/>
        <v>243</v>
      </c>
      <c r="EA277" s="303"/>
      <c r="EB277" s="36" t="str">
        <f t="shared" si="213"/>
        <v/>
      </c>
      <c r="EC277" s="26"/>
      <c r="ED277" s="26"/>
      <c r="EE277" s="26"/>
      <c r="EF277" s="26"/>
      <c r="EG277" s="26"/>
      <c r="EH277" s="57">
        <f t="shared" si="214"/>
        <v>243</v>
      </c>
      <c r="EI277" s="303"/>
      <c r="EJ277" s="36" t="str">
        <f t="shared" si="215"/>
        <v/>
      </c>
      <c r="EK277" s="26"/>
      <c r="EL277" s="26"/>
      <c r="EM277" s="26"/>
      <c r="EN277" s="26"/>
      <c r="EO277" s="26"/>
      <c r="EP277" s="57">
        <f t="shared" si="216"/>
        <v>243</v>
      </c>
      <c r="EQ277" s="303"/>
      <c r="ER277" s="36" t="str">
        <f t="shared" si="217"/>
        <v/>
      </c>
      <c r="ES277" s="26"/>
      <c r="ET277" s="26"/>
      <c r="EU277" s="26"/>
      <c r="EV277" s="26"/>
      <c r="EW277" s="26"/>
      <c r="EX277" s="57">
        <f t="shared" si="218"/>
        <v>243</v>
      </c>
      <c r="EY277" s="303"/>
      <c r="EZ277" s="36" t="str">
        <f t="shared" si="219"/>
        <v/>
      </c>
      <c r="FA277" s="26"/>
      <c r="FB277" s="26"/>
      <c r="FC277" s="26"/>
      <c r="FD277" s="26"/>
      <c r="FE277" s="26"/>
    </row>
    <row r="278" spans="1:161" ht="14.5">
      <c r="A278" s="26"/>
      <c r="B278" s="57">
        <f t="shared" si="181"/>
        <v>244</v>
      </c>
      <c r="C278" s="462"/>
      <c r="D278" s="36" t="str">
        <f t="shared" si="180"/>
        <v/>
      </c>
      <c r="E278" s="26"/>
      <c r="F278" s="26"/>
      <c r="G278" s="26"/>
      <c r="H278" s="26"/>
      <c r="I278" s="26"/>
      <c r="J278" s="57">
        <f t="shared" si="182"/>
        <v>244</v>
      </c>
      <c r="K278" s="462"/>
      <c r="L278" s="36" t="str">
        <f t="shared" si="183"/>
        <v/>
      </c>
      <c r="M278" s="26"/>
      <c r="N278" s="26"/>
      <c r="O278" s="26"/>
      <c r="P278" s="26"/>
      <c r="Q278" s="26"/>
      <c r="R278" s="57">
        <f t="shared" si="184"/>
        <v>244</v>
      </c>
      <c r="S278" s="462"/>
      <c r="T278" s="36" t="str">
        <f t="shared" si="185"/>
        <v/>
      </c>
      <c r="U278" s="26"/>
      <c r="V278" s="26"/>
      <c r="W278" s="26"/>
      <c r="X278" s="26"/>
      <c r="Y278" s="26"/>
      <c r="Z278" s="57">
        <f t="shared" si="186"/>
        <v>244</v>
      </c>
      <c r="AA278" s="462"/>
      <c r="AB278" s="36" t="str">
        <f t="shared" si="187"/>
        <v/>
      </c>
      <c r="AC278" s="26"/>
      <c r="AD278" s="26"/>
      <c r="AE278" s="26"/>
      <c r="AF278" s="26"/>
      <c r="AG278" s="26"/>
      <c r="AH278" s="57">
        <f t="shared" si="188"/>
        <v>244</v>
      </c>
      <c r="AI278" s="462"/>
      <c r="AJ278" s="36" t="str">
        <f t="shared" si="189"/>
        <v/>
      </c>
      <c r="AK278" s="26"/>
      <c r="AL278" s="26"/>
      <c r="AM278" s="26"/>
      <c r="AN278" s="26"/>
      <c r="AO278" s="26"/>
      <c r="AP278" s="57">
        <f t="shared" si="190"/>
        <v>244</v>
      </c>
      <c r="AQ278" s="462"/>
      <c r="AR278" s="36" t="str">
        <f t="shared" si="191"/>
        <v/>
      </c>
      <c r="AS278" s="26"/>
      <c r="AT278" s="26"/>
      <c r="AU278" s="26"/>
      <c r="AV278" s="26"/>
      <c r="AW278" s="26"/>
      <c r="AX278" s="57">
        <f t="shared" si="192"/>
        <v>244</v>
      </c>
      <c r="AY278" s="462"/>
      <c r="AZ278" s="36" t="str">
        <f t="shared" si="193"/>
        <v/>
      </c>
      <c r="BA278" s="26"/>
      <c r="BB278" s="26"/>
      <c r="BC278" s="26"/>
      <c r="BD278" s="26"/>
      <c r="BE278" s="26"/>
      <c r="BF278" s="57">
        <f t="shared" si="194"/>
        <v>244</v>
      </c>
      <c r="BG278" s="462"/>
      <c r="BH278" s="36" t="str">
        <f t="shared" si="195"/>
        <v/>
      </c>
      <c r="BI278" s="26"/>
      <c r="BJ278" s="26"/>
      <c r="BK278" s="26"/>
      <c r="BL278" s="26"/>
      <c r="BM278" s="26"/>
      <c r="BN278" s="57">
        <f t="shared" si="196"/>
        <v>244</v>
      </c>
      <c r="BO278" s="303"/>
      <c r="BP278" s="36" t="str">
        <f t="shared" si="197"/>
        <v/>
      </c>
      <c r="BQ278" s="26"/>
      <c r="BR278" s="26"/>
      <c r="BS278" s="26"/>
      <c r="BT278" s="26"/>
      <c r="BU278" s="26"/>
      <c r="BV278" s="57">
        <f t="shared" si="198"/>
        <v>244</v>
      </c>
      <c r="BW278" s="303"/>
      <c r="BX278" s="36" t="str">
        <f t="shared" si="199"/>
        <v/>
      </c>
      <c r="BY278" s="26"/>
      <c r="BZ278" s="26"/>
      <c r="CA278" s="26"/>
      <c r="CB278" s="26"/>
      <c r="CC278" s="26"/>
      <c r="CD278" s="57">
        <f t="shared" si="200"/>
        <v>244</v>
      </c>
      <c r="CE278" s="303"/>
      <c r="CF278" s="36" t="str">
        <f t="shared" si="201"/>
        <v/>
      </c>
      <c r="CL278" s="57">
        <f t="shared" si="202"/>
        <v>244</v>
      </c>
      <c r="CM278" s="303"/>
      <c r="CN278" s="36" t="str">
        <f t="shared" si="203"/>
        <v/>
      </c>
      <c r="CT278" s="57">
        <f t="shared" si="204"/>
        <v>244</v>
      </c>
      <c r="CU278" s="303"/>
      <c r="CV278" s="36" t="str">
        <f t="shared" si="205"/>
        <v/>
      </c>
      <c r="DB278" s="57">
        <f t="shared" si="206"/>
        <v>244</v>
      </c>
      <c r="DC278" s="303"/>
      <c r="DD278" s="36" t="str">
        <f t="shared" si="207"/>
        <v/>
      </c>
      <c r="DJ278" s="57">
        <f t="shared" si="208"/>
        <v>244</v>
      </c>
      <c r="DK278" s="303"/>
      <c r="DL278" s="36" t="str">
        <f t="shared" si="209"/>
        <v/>
      </c>
      <c r="DR278" s="57">
        <f t="shared" si="210"/>
        <v>244</v>
      </c>
      <c r="DS278" s="303"/>
      <c r="DT278" s="36" t="str">
        <f t="shared" si="211"/>
        <v/>
      </c>
      <c r="DZ278" s="57">
        <f t="shared" si="212"/>
        <v>244</v>
      </c>
      <c r="EA278" s="303"/>
      <c r="EB278" s="36" t="str">
        <f t="shared" si="213"/>
        <v/>
      </c>
      <c r="EC278" s="26"/>
      <c r="ED278" s="26"/>
      <c r="EE278" s="26"/>
      <c r="EF278" s="26"/>
      <c r="EG278" s="26"/>
      <c r="EH278" s="57">
        <f t="shared" si="214"/>
        <v>244</v>
      </c>
      <c r="EI278" s="303"/>
      <c r="EJ278" s="36" t="str">
        <f t="shared" si="215"/>
        <v/>
      </c>
      <c r="EK278" s="26"/>
      <c r="EL278" s="26"/>
      <c r="EM278" s="26"/>
      <c r="EN278" s="26"/>
      <c r="EO278" s="26"/>
      <c r="EP278" s="57">
        <f t="shared" si="216"/>
        <v>244</v>
      </c>
      <c r="EQ278" s="303"/>
      <c r="ER278" s="36" t="str">
        <f t="shared" si="217"/>
        <v/>
      </c>
      <c r="ES278" s="26"/>
      <c r="ET278" s="26"/>
      <c r="EU278" s="26"/>
      <c r="EV278" s="26"/>
      <c r="EW278" s="26"/>
      <c r="EX278" s="57">
        <f t="shared" si="218"/>
        <v>244</v>
      </c>
      <c r="EY278" s="303"/>
      <c r="EZ278" s="36" t="str">
        <f t="shared" si="219"/>
        <v/>
      </c>
      <c r="FA278" s="26"/>
      <c r="FB278" s="26"/>
      <c r="FC278" s="26"/>
      <c r="FD278" s="26"/>
      <c r="FE278" s="26"/>
    </row>
    <row r="279" spans="1:161" ht="14.5">
      <c r="A279" s="26"/>
      <c r="B279" s="57">
        <f t="shared" si="181"/>
        <v>245</v>
      </c>
      <c r="C279" s="462"/>
      <c r="D279" s="36" t="str">
        <f t="shared" si="180"/>
        <v/>
      </c>
      <c r="E279" s="26"/>
      <c r="F279" s="26"/>
      <c r="G279" s="26"/>
      <c r="H279" s="26"/>
      <c r="I279" s="26"/>
      <c r="J279" s="57">
        <f t="shared" si="182"/>
        <v>245</v>
      </c>
      <c r="K279" s="462"/>
      <c r="L279" s="36" t="str">
        <f t="shared" si="183"/>
        <v/>
      </c>
      <c r="M279" s="26"/>
      <c r="N279" s="26"/>
      <c r="O279" s="26"/>
      <c r="P279" s="26"/>
      <c r="Q279" s="26"/>
      <c r="R279" s="57">
        <f t="shared" si="184"/>
        <v>245</v>
      </c>
      <c r="S279" s="462"/>
      <c r="T279" s="36" t="str">
        <f t="shared" si="185"/>
        <v/>
      </c>
      <c r="U279" s="26"/>
      <c r="V279" s="26"/>
      <c r="W279" s="26"/>
      <c r="X279" s="26"/>
      <c r="Y279" s="26"/>
      <c r="Z279" s="57">
        <f t="shared" si="186"/>
        <v>245</v>
      </c>
      <c r="AA279" s="462"/>
      <c r="AB279" s="36" t="str">
        <f t="shared" si="187"/>
        <v/>
      </c>
      <c r="AC279" s="26"/>
      <c r="AD279" s="26"/>
      <c r="AE279" s="26"/>
      <c r="AF279" s="26"/>
      <c r="AG279" s="26"/>
      <c r="AH279" s="57">
        <f t="shared" si="188"/>
        <v>245</v>
      </c>
      <c r="AI279" s="462"/>
      <c r="AJ279" s="36" t="str">
        <f t="shared" si="189"/>
        <v/>
      </c>
      <c r="AK279" s="26"/>
      <c r="AL279" s="26"/>
      <c r="AM279" s="26"/>
      <c r="AN279" s="26"/>
      <c r="AO279" s="26"/>
      <c r="AP279" s="57">
        <f t="shared" si="190"/>
        <v>245</v>
      </c>
      <c r="AQ279" s="462"/>
      <c r="AR279" s="36" t="str">
        <f t="shared" si="191"/>
        <v/>
      </c>
      <c r="AS279" s="26"/>
      <c r="AT279" s="26"/>
      <c r="AU279" s="26"/>
      <c r="AV279" s="26"/>
      <c r="AW279" s="26"/>
      <c r="AX279" s="57">
        <f t="shared" si="192"/>
        <v>245</v>
      </c>
      <c r="AY279" s="462"/>
      <c r="AZ279" s="36" t="str">
        <f t="shared" si="193"/>
        <v/>
      </c>
      <c r="BA279" s="26"/>
      <c r="BB279" s="26"/>
      <c r="BC279" s="26"/>
      <c r="BD279" s="26"/>
      <c r="BE279" s="26"/>
      <c r="BF279" s="57">
        <f t="shared" si="194"/>
        <v>245</v>
      </c>
      <c r="BG279" s="462"/>
      <c r="BH279" s="36" t="str">
        <f t="shared" si="195"/>
        <v/>
      </c>
      <c r="BI279" s="26"/>
      <c r="BJ279" s="26"/>
      <c r="BK279" s="26"/>
      <c r="BL279" s="26"/>
      <c r="BM279" s="26"/>
      <c r="BN279" s="57">
        <f t="shared" si="196"/>
        <v>245</v>
      </c>
      <c r="BO279" s="303"/>
      <c r="BP279" s="36" t="str">
        <f t="shared" si="197"/>
        <v/>
      </c>
      <c r="BQ279" s="26"/>
      <c r="BR279" s="26"/>
      <c r="BS279" s="26"/>
      <c r="BT279" s="26"/>
      <c r="BU279" s="26"/>
      <c r="BV279" s="57">
        <f t="shared" si="198"/>
        <v>245</v>
      </c>
      <c r="BW279" s="303"/>
      <c r="BX279" s="36" t="str">
        <f t="shared" si="199"/>
        <v/>
      </c>
      <c r="BY279" s="26"/>
      <c r="BZ279" s="26"/>
      <c r="CA279" s="26"/>
      <c r="CB279" s="26"/>
      <c r="CC279" s="26"/>
      <c r="CD279" s="57">
        <f t="shared" si="200"/>
        <v>245</v>
      </c>
      <c r="CE279" s="303"/>
      <c r="CF279" s="36" t="str">
        <f t="shared" si="201"/>
        <v/>
      </c>
      <c r="CL279" s="57">
        <f t="shared" si="202"/>
        <v>245</v>
      </c>
      <c r="CM279" s="303"/>
      <c r="CN279" s="36" t="str">
        <f t="shared" si="203"/>
        <v/>
      </c>
      <c r="CT279" s="57">
        <f t="shared" si="204"/>
        <v>245</v>
      </c>
      <c r="CU279" s="303"/>
      <c r="CV279" s="36" t="str">
        <f t="shared" si="205"/>
        <v/>
      </c>
      <c r="DB279" s="57">
        <f t="shared" si="206"/>
        <v>245</v>
      </c>
      <c r="DC279" s="303"/>
      <c r="DD279" s="36" t="str">
        <f t="shared" si="207"/>
        <v/>
      </c>
      <c r="DJ279" s="57">
        <f t="shared" si="208"/>
        <v>245</v>
      </c>
      <c r="DK279" s="303"/>
      <c r="DL279" s="36" t="str">
        <f t="shared" si="209"/>
        <v/>
      </c>
      <c r="DR279" s="57">
        <f t="shared" si="210"/>
        <v>245</v>
      </c>
      <c r="DS279" s="303"/>
      <c r="DT279" s="36" t="str">
        <f t="shared" si="211"/>
        <v/>
      </c>
      <c r="DZ279" s="57">
        <f t="shared" si="212"/>
        <v>245</v>
      </c>
      <c r="EA279" s="303"/>
      <c r="EB279" s="36" t="str">
        <f t="shared" si="213"/>
        <v/>
      </c>
      <c r="EC279" s="26"/>
      <c r="ED279" s="26"/>
      <c r="EE279" s="26"/>
      <c r="EF279" s="26"/>
      <c r="EG279" s="26"/>
      <c r="EH279" s="57">
        <f t="shared" si="214"/>
        <v>245</v>
      </c>
      <c r="EI279" s="303"/>
      <c r="EJ279" s="36" t="str">
        <f t="shared" si="215"/>
        <v/>
      </c>
      <c r="EK279" s="26"/>
      <c r="EL279" s="26"/>
      <c r="EM279" s="26"/>
      <c r="EN279" s="26"/>
      <c r="EO279" s="26"/>
      <c r="EP279" s="57">
        <f t="shared" si="216"/>
        <v>245</v>
      </c>
      <c r="EQ279" s="303"/>
      <c r="ER279" s="36" t="str">
        <f t="shared" si="217"/>
        <v/>
      </c>
      <c r="ES279" s="26"/>
      <c r="ET279" s="26"/>
      <c r="EU279" s="26"/>
      <c r="EV279" s="26"/>
      <c r="EW279" s="26"/>
      <c r="EX279" s="57">
        <f t="shared" si="218"/>
        <v>245</v>
      </c>
      <c r="EY279" s="303"/>
      <c r="EZ279" s="36" t="str">
        <f t="shared" si="219"/>
        <v/>
      </c>
      <c r="FA279" s="26"/>
      <c r="FB279" s="26"/>
      <c r="FC279" s="26"/>
      <c r="FD279" s="26"/>
      <c r="FE279" s="26"/>
    </row>
    <row r="280" spans="1:161" ht="14.5">
      <c r="A280" s="26"/>
      <c r="B280" s="57">
        <f t="shared" si="181"/>
        <v>246</v>
      </c>
      <c r="C280" s="462"/>
      <c r="D280" s="36" t="str">
        <f t="shared" si="180"/>
        <v/>
      </c>
      <c r="E280" s="26"/>
      <c r="F280" s="26"/>
      <c r="G280" s="26"/>
      <c r="H280" s="26"/>
      <c r="I280" s="26"/>
      <c r="J280" s="57">
        <f t="shared" si="182"/>
        <v>246</v>
      </c>
      <c r="K280" s="462"/>
      <c r="L280" s="36" t="str">
        <f t="shared" si="183"/>
        <v/>
      </c>
      <c r="M280" s="26"/>
      <c r="N280" s="26"/>
      <c r="O280" s="26"/>
      <c r="P280" s="26"/>
      <c r="Q280" s="26"/>
      <c r="R280" s="57">
        <f t="shared" si="184"/>
        <v>246</v>
      </c>
      <c r="S280" s="462"/>
      <c r="T280" s="36" t="str">
        <f t="shared" si="185"/>
        <v/>
      </c>
      <c r="U280" s="26"/>
      <c r="V280" s="26"/>
      <c r="W280" s="26"/>
      <c r="X280" s="26"/>
      <c r="Y280" s="26"/>
      <c r="Z280" s="57">
        <f t="shared" si="186"/>
        <v>246</v>
      </c>
      <c r="AA280" s="462"/>
      <c r="AB280" s="36" t="str">
        <f t="shared" si="187"/>
        <v/>
      </c>
      <c r="AC280" s="26"/>
      <c r="AD280" s="26"/>
      <c r="AE280" s="26"/>
      <c r="AF280" s="26"/>
      <c r="AG280" s="26"/>
      <c r="AH280" s="57">
        <f t="shared" si="188"/>
        <v>246</v>
      </c>
      <c r="AI280" s="462"/>
      <c r="AJ280" s="36" t="str">
        <f t="shared" si="189"/>
        <v/>
      </c>
      <c r="AK280" s="26"/>
      <c r="AL280" s="26"/>
      <c r="AM280" s="26"/>
      <c r="AN280" s="26"/>
      <c r="AO280" s="26"/>
      <c r="AP280" s="57">
        <f t="shared" si="190"/>
        <v>246</v>
      </c>
      <c r="AQ280" s="462"/>
      <c r="AR280" s="36" t="str">
        <f t="shared" si="191"/>
        <v/>
      </c>
      <c r="AS280" s="26"/>
      <c r="AT280" s="26"/>
      <c r="AU280" s="26"/>
      <c r="AV280" s="26"/>
      <c r="AW280" s="26"/>
      <c r="AX280" s="57">
        <f t="shared" si="192"/>
        <v>246</v>
      </c>
      <c r="AY280" s="462"/>
      <c r="AZ280" s="36" t="str">
        <f t="shared" si="193"/>
        <v/>
      </c>
      <c r="BA280" s="26"/>
      <c r="BB280" s="26"/>
      <c r="BC280" s="26"/>
      <c r="BD280" s="26"/>
      <c r="BE280" s="26"/>
      <c r="BF280" s="57">
        <f t="shared" si="194"/>
        <v>246</v>
      </c>
      <c r="BG280" s="462"/>
      <c r="BH280" s="36" t="str">
        <f t="shared" si="195"/>
        <v/>
      </c>
      <c r="BI280" s="26"/>
      <c r="BJ280" s="26"/>
      <c r="BK280" s="26"/>
      <c r="BL280" s="26"/>
      <c r="BM280" s="26"/>
      <c r="BN280" s="57">
        <f t="shared" si="196"/>
        <v>246</v>
      </c>
      <c r="BO280" s="303"/>
      <c r="BP280" s="36" t="str">
        <f t="shared" si="197"/>
        <v/>
      </c>
      <c r="BQ280" s="26"/>
      <c r="BR280" s="26"/>
      <c r="BS280" s="26"/>
      <c r="BT280" s="26"/>
      <c r="BU280" s="26"/>
      <c r="BV280" s="57">
        <f t="shared" si="198"/>
        <v>246</v>
      </c>
      <c r="BW280" s="303"/>
      <c r="BX280" s="36" t="str">
        <f t="shared" si="199"/>
        <v/>
      </c>
      <c r="BY280" s="26"/>
      <c r="BZ280" s="26"/>
      <c r="CA280" s="26"/>
      <c r="CB280" s="26"/>
      <c r="CC280" s="26"/>
      <c r="CD280" s="57">
        <f t="shared" si="200"/>
        <v>246</v>
      </c>
      <c r="CE280" s="303"/>
      <c r="CF280" s="36" t="str">
        <f t="shared" si="201"/>
        <v/>
      </c>
      <c r="CL280" s="57">
        <f t="shared" si="202"/>
        <v>246</v>
      </c>
      <c r="CM280" s="303"/>
      <c r="CN280" s="36" t="str">
        <f t="shared" si="203"/>
        <v/>
      </c>
      <c r="CT280" s="57">
        <f t="shared" si="204"/>
        <v>246</v>
      </c>
      <c r="CU280" s="303"/>
      <c r="CV280" s="36" t="str">
        <f t="shared" si="205"/>
        <v/>
      </c>
      <c r="DB280" s="57">
        <f t="shared" si="206"/>
        <v>246</v>
      </c>
      <c r="DC280" s="303"/>
      <c r="DD280" s="36" t="str">
        <f t="shared" si="207"/>
        <v/>
      </c>
      <c r="DJ280" s="57">
        <f t="shared" si="208"/>
        <v>246</v>
      </c>
      <c r="DK280" s="303"/>
      <c r="DL280" s="36" t="str">
        <f t="shared" si="209"/>
        <v/>
      </c>
      <c r="DR280" s="57">
        <f t="shared" si="210"/>
        <v>246</v>
      </c>
      <c r="DS280" s="303"/>
      <c r="DT280" s="36" t="str">
        <f t="shared" si="211"/>
        <v/>
      </c>
      <c r="DZ280" s="57">
        <f t="shared" si="212"/>
        <v>246</v>
      </c>
      <c r="EA280" s="303"/>
      <c r="EB280" s="36" t="str">
        <f t="shared" si="213"/>
        <v/>
      </c>
      <c r="EC280" s="26"/>
      <c r="ED280" s="26"/>
      <c r="EE280" s="26"/>
      <c r="EF280" s="26"/>
      <c r="EG280" s="26"/>
      <c r="EH280" s="57">
        <f t="shared" si="214"/>
        <v>246</v>
      </c>
      <c r="EI280" s="303"/>
      <c r="EJ280" s="36" t="str">
        <f t="shared" si="215"/>
        <v/>
      </c>
      <c r="EK280" s="26"/>
      <c r="EL280" s="26"/>
      <c r="EM280" s="26"/>
      <c r="EN280" s="26"/>
      <c r="EO280" s="26"/>
      <c r="EP280" s="57">
        <f t="shared" si="216"/>
        <v>246</v>
      </c>
      <c r="EQ280" s="303"/>
      <c r="ER280" s="36" t="str">
        <f t="shared" si="217"/>
        <v/>
      </c>
      <c r="ES280" s="26"/>
      <c r="ET280" s="26"/>
      <c r="EU280" s="26"/>
      <c r="EV280" s="26"/>
      <c r="EW280" s="26"/>
      <c r="EX280" s="57">
        <f t="shared" si="218"/>
        <v>246</v>
      </c>
      <c r="EY280" s="303"/>
      <c r="EZ280" s="36" t="str">
        <f t="shared" si="219"/>
        <v/>
      </c>
      <c r="FA280" s="26"/>
      <c r="FB280" s="26"/>
      <c r="FC280" s="26"/>
      <c r="FD280" s="26"/>
      <c r="FE280" s="26"/>
    </row>
    <row r="281" spans="1:161" ht="14.5">
      <c r="A281" s="26"/>
      <c r="B281" s="57">
        <f t="shared" si="181"/>
        <v>247</v>
      </c>
      <c r="C281" s="462"/>
      <c r="D281" s="36" t="str">
        <f t="shared" si="180"/>
        <v/>
      </c>
      <c r="E281" s="26"/>
      <c r="F281" s="26"/>
      <c r="G281" s="26"/>
      <c r="H281" s="26"/>
      <c r="I281" s="26"/>
      <c r="J281" s="57">
        <f t="shared" si="182"/>
        <v>247</v>
      </c>
      <c r="K281" s="462"/>
      <c r="L281" s="36" t="str">
        <f t="shared" si="183"/>
        <v/>
      </c>
      <c r="M281" s="26"/>
      <c r="N281" s="26"/>
      <c r="O281" s="26"/>
      <c r="P281" s="26"/>
      <c r="Q281" s="26"/>
      <c r="R281" s="57">
        <f t="shared" si="184"/>
        <v>247</v>
      </c>
      <c r="S281" s="462"/>
      <c r="T281" s="36" t="str">
        <f t="shared" si="185"/>
        <v/>
      </c>
      <c r="U281" s="26"/>
      <c r="V281" s="26"/>
      <c r="W281" s="26"/>
      <c r="X281" s="26"/>
      <c r="Y281" s="26"/>
      <c r="Z281" s="57">
        <f t="shared" si="186"/>
        <v>247</v>
      </c>
      <c r="AA281" s="462"/>
      <c r="AB281" s="36" t="str">
        <f t="shared" si="187"/>
        <v/>
      </c>
      <c r="AC281" s="26"/>
      <c r="AD281" s="26"/>
      <c r="AE281" s="26"/>
      <c r="AF281" s="26"/>
      <c r="AG281" s="26"/>
      <c r="AH281" s="57">
        <f t="shared" si="188"/>
        <v>247</v>
      </c>
      <c r="AI281" s="462"/>
      <c r="AJ281" s="36" t="str">
        <f t="shared" si="189"/>
        <v/>
      </c>
      <c r="AK281" s="26"/>
      <c r="AL281" s="26"/>
      <c r="AM281" s="26"/>
      <c r="AN281" s="26"/>
      <c r="AO281" s="26"/>
      <c r="AP281" s="57">
        <f t="shared" si="190"/>
        <v>247</v>
      </c>
      <c r="AQ281" s="462"/>
      <c r="AR281" s="36" t="str">
        <f t="shared" si="191"/>
        <v/>
      </c>
      <c r="AS281" s="26"/>
      <c r="AT281" s="26"/>
      <c r="AU281" s="26"/>
      <c r="AV281" s="26"/>
      <c r="AW281" s="26"/>
      <c r="AX281" s="57">
        <f t="shared" si="192"/>
        <v>247</v>
      </c>
      <c r="AY281" s="462"/>
      <c r="AZ281" s="36" t="str">
        <f t="shared" si="193"/>
        <v/>
      </c>
      <c r="BA281" s="26"/>
      <c r="BB281" s="26"/>
      <c r="BC281" s="26"/>
      <c r="BD281" s="26"/>
      <c r="BE281" s="26"/>
      <c r="BF281" s="57">
        <f t="shared" si="194"/>
        <v>247</v>
      </c>
      <c r="BG281" s="462"/>
      <c r="BH281" s="36" t="str">
        <f t="shared" si="195"/>
        <v/>
      </c>
      <c r="BI281" s="26"/>
      <c r="BJ281" s="26"/>
      <c r="BK281" s="26"/>
      <c r="BL281" s="26"/>
      <c r="BM281" s="26"/>
      <c r="BN281" s="57">
        <f t="shared" si="196"/>
        <v>247</v>
      </c>
      <c r="BO281" s="303"/>
      <c r="BP281" s="36" t="str">
        <f t="shared" si="197"/>
        <v/>
      </c>
      <c r="BQ281" s="26"/>
      <c r="BR281" s="26"/>
      <c r="BS281" s="26"/>
      <c r="BT281" s="26"/>
      <c r="BU281" s="26"/>
      <c r="BV281" s="57">
        <f t="shared" si="198"/>
        <v>247</v>
      </c>
      <c r="BW281" s="303"/>
      <c r="BX281" s="36" t="str">
        <f t="shared" si="199"/>
        <v/>
      </c>
      <c r="BY281" s="26"/>
      <c r="BZ281" s="26"/>
      <c r="CA281" s="26"/>
      <c r="CB281" s="26"/>
      <c r="CC281" s="26"/>
      <c r="CD281" s="57">
        <f t="shared" si="200"/>
        <v>247</v>
      </c>
      <c r="CE281" s="303"/>
      <c r="CF281" s="36" t="str">
        <f t="shared" si="201"/>
        <v/>
      </c>
      <c r="CL281" s="57">
        <f t="shared" si="202"/>
        <v>247</v>
      </c>
      <c r="CM281" s="303"/>
      <c r="CN281" s="36" t="str">
        <f t="shared" si="203"/>
        <v/>
      </c>
      <c r="CT281" s="57">
        <f t="shared" si="204"/>
        <v>247</v>
      </c>
      <c r="CU281" s="303"/>
      <c r="CV281" s="36" t="str">
        <f t="shared" si="205"/>
        <v/>
      </c>
      <c r="DB281" s="57">
        <f t="shared" si="206"/>
        <v>247</v>
      </c>
      <c r="DC281" s="303"/>
      <c r="DD281" s="36" t="str">
        <f t="shared" si="207"/>
        <v/>
      </c>
      <c r="DJ281" s="57">
        <f t="shared" si="208"/>
        <v>247</v>
      </c>
      <c r="DK281" s="303"/>
      <c r="DL281" s="36" t="str">
        <f t="shared" si="209"/>
        <v/>
      </c>
      <c r="DR281" s="57">
        <f t="shared" si="210"/>
        <v>247</v>
      </c>
      <c r="DS281" s="303"/>
      <c r="DT281" s="36" t="str">
        <f t="shared" si="211"/>
        <v/>
      </c>
      <c r="DZ281" s="57">
        <f t="shared" si="212"/>
        <v>247</v>
      </c>
      <c r="EA281" s="303"/>
      <c r="EB281" s="36" t="str">
        <f t="shared" si="213"/>
        <v/>
      </c>
      <c r="EC281" s="26"/>
      <c r="ED281" s="26"/>
      <c r="EE281" s="26"/>
      <c r="EF281" s="26"/>
      <c r="EG281" s="26"/>
      <c r="EH281" s="57">
        <f t="shared" si="214"/>
        <v>247</v>
      </c>
      <c r="EI281" s="303"/>
      <c r="EJ281" s="36" t="str">
        <f t="shared" si="215"/>
        <v/>
      </c>
      <c r="EK281" s="26"/>
      <c r="EL281" s="26"/>
      <c r="EM281" s="26"/>
      <c r="EN281" s="26"/>
      <c r="EO281" s="26"/>
      <c r="EP281" s="57">
        <f t="shared" si="216"/>
        <v>247</v>
      </c>
      <c r="EQ281" s="303"/>
      <c r="ER281" s="36" t="str">
        <f t="shared" si="217"/>
        <v/>
      </c>
      <c r="ES281" s="26"/>
      <c r="ET281" s="26"/>
      <c r="EU281" s="26"/>
      <c r="EV281" s="26"/>
      <c r="EW281" s="26"/>
      <c r="EX281" s="57">
        <f t="shared" si="218"/>
        <v>247</v>
      </c>
      <c r="EY281" s="303"/>
      <c r="EZ281" s="36" t="str">
        <f t="shared" si="219"/>
        <v/>
      </c>
      <c r="FA281" s="26"/>
      <c r="FB281" s="26"/>
      <c r="FC281" s="26"/>
      <c r="FD281" s="26"/>
      <c r="FE281" s="26"/>
    </row>
    <row r="282" spans="1:161" ht="14.5">
      <c r="A282" s="26"/>
      <c r="B282" s="57">
        <f t="shared" si="181"/>
        <v>248</v>
      </c>
      <c r="C282" s="462"/>
      <c r="D282" s="36" t="str">
        <f t="shared" si="180"/>
        <v/>
      </c>
      <c r="E282" s="26"/>
      <c r="F282" s="26"/>
      <c r="G282" s="26"/>
      <c r="H282" s="26"/>
      <c r="I282" s="26"/>
      <c r="J282" s="57">
        <f t="shared" si="182"/>
        <v>248</v>
      </c>
      <c r="K282" s="462"/>
      <c r="L282" s="36" t="str">
        <f t="shared" si="183"/>
        <v/>
      </c>
      <c r="M282" s="26"/>
      <c r="N282" s="26"/>
      <c r="O282" s="26"/>
      <c r="P282" s="26"/>
      <c r="Q282" s="26"/>
      <c r="R282" s="57">
        <f t="shared" si="184"/>
        <v>248</v>
      </c>
      <c r="S282" s="462"/>
      <c r="T282" s="36" t="str">
        <f t="shared" si="185"/>
        <v/>
      </c>
      <c r="U282" s="26"/>
      <c r="V282" s="26"/>
      <c r="W282" s="26"/>
      <c r="X282" s="26"/>
      <c r="Y282" s="26"/>
      <c r="Z282" s="57">
        <f t="shared" si="186"/>
        <v>248</v>
      </c>
      <c r="AA282" s="462"/>
      <c r="AB282" s="36" t="str">
        <f t="shared" si="187"/>
        <v/>
      </c>
      <c r="AC282" s="26"/>
      <c r="AD282" s="26"/>
      <c r="AE282" s="26"/>
      <c r="AF282" s="26"/>
      <c r="AG282" s="26"/>
      <c r="AH282" s="57">
        <f t="shared" si="188"/>
        <v>248</v>
      </c>
      <c r="AI282" s="462"/>
      <c r="AJ282" s="36" t="str">
        <f t="shared" si="189"/>
        <v/>
      </c>
      <c r="AK282" s="26"/>
      <c r="AL282" s="26"/>
      <c r="AM282" s="26"/>
      <c r="AN282" s="26"/>
      <c r="AO282" s="26"/>
      <c r="AP282" s="57">
        <f t="shared" si="190"/>
        <v>248</v>
      </c>
      <c r="AQ282" s="462"/>
      <c r="AR282" s="36" t="str">
        <f t="shared" si="191"/>
        <v/>
      </c>
      <c r="AS282" s="26"/>
      <c r="AT282" s="26"/>
      <c r="AU282" s="26"/>
      <c r="AV282" s="26"/>
      <c r="AW282" s="26"/>
      <c r="AX282" s="57">
        <f t="shared" si="192"/>
        <v>248</v>
      </c>
      <c r="AY282" s="462"/>
      <c r="AZ282" s="36" t="str">
        <f t="shared" si="193"/>
        <v/>
      </c>
      <c r="BA282" s="26"/>
      <c r="BB282" s="26"/>
      <c r="BC282" s="26"/>
      <c r="BD282" s="26"/>
      <c r="BE282" s="26"/>
      <c r="BF282" s="57">
        <f t="shared" si="194"/>
        <v>248</v>
      </c>
      <c r="BG282" s="462"/>
      <c r="BH282" s="36" t="str">
        <f t="shared" si="195"/>
        <v/>
      </c>
      <c r="BI282" s="26"/>
      <c r="BJ282" s="26"/>
      <c r="BK282" s="26"/>
      <c r="BL282" s="26"/>
      <c r="BM282" s="26"/>
      <c r="BN282" s="57">
        <f t="shared" si="196"/>
        <v>248</v>
      </c>
      <c r="BO282" s="303"/>
      <c r="BP282" s="36" t="str">
        <f t="shared" si="197"/>
        <v/>
      </c>
      <c r="BQ282" s="26"/>
      <c r="BR282" s="26"/>
      <c r="BS282" s="26"/>
      <c r="BT282" s="26"/>
      <c r="BU282" s="26"/>
      <c r="BV282" s="57">
        <f t="shared" si="198"/>
        <v>248</v>
      </c>
      <c r="BW282" s="303"/>
      <c r="BX282" s="36" t="str">
        <f t="shared" si="199"/>
        <v/>
      </c>
      <c r="BY282" s="26"/>
      <c r="BZ282" s="26"/>
      <c r="CA282" s="26"/>
      <c r="CB282" s="26"/>
      <c r="CC282" s="26"/>
      <c r="CD282" s="57">
        <f t="shared" si="200"/>
        <v>248</v>
      </c>
      <c r="CE282" s="303"/>
      <c r="CF282" s="36" t="str">
        <f t="shared" si="201"/>
        <v/>
      </c>
      <c r="CL282" s="57">
        <f t="shared" si="202"/>
        <v>248</v>
      </c>
      <c r="CM282" s="303"/>
      <c r="CN282" s="36" t="str">
        <f t="shared" si="203"/>
        <v/>
      </c>
      <c r="CT282" s="57">
        <f t="shared" si="204"/>
        <v>248</v>
      </c>
      <c r="CU282" s="303"/>
      <c r="CV282" s="36" t="str">
        <f t="shared" si="205"/>
        <v/>
      </c>
      <c r="DB282" s="57">
        <f t="shared" si="206"/>
        <v>248</v>
      </c>
      <c r="DC282" s="303"/>
      <c r="DD282" s="36" t="str">
        <f t="shared" si="207"/>
        <v/>
      </c>
      <c r="DJ282" s="57">
        <f t="shared" si="208"/>
        <v>248</v>
      </c>
      <c r="DK282" s="303"/>
      <c r="DL282" s="36" t="str">
        <f t="shared" si="209"/>
        <v/>
      </c>
      <c r="DR282" s="57">
        <f t="shared" si="210"/>
        <v>248</v>
      </c>
      <c r="DS282" s="303"/>
      <c r="DT282" s="36" t="str">
        <f t="shared" si="211"/>
        <v/>
      </c>
      <c r="DZ282" s="57">
        <f t="shared" si="212"/>
        <v>248</v>
      </c>
      <c r="EA282" s="303"/>
      <c r="EB282" s="36" t="str">
        <f t="shared" si="213"/>
        <v/>
      </c>
      <c r="EC282" s="26"/>
      <c r="ED282" s="26"/>
      <c r="EE282" s="26"/>
      <c r="EF282" s="26"/>
      <c r="EG282" s="26"/>
      <c r="EH282" s="57">
        <f t="shared" si="214"/>
        <v>248</v>
      </c>
      <c r="EI282" s="303"/>
      <c r="EJ282" s="36" t="str">
        <f t="shared" si="215"/>
        <v/>
      </c>
      <c r="EK282" s="26"/>
      <c r="EL282" s="26"/>
      <c r="EM282" s="26"/>
      <c r="EN282" s="26"/>
      <c r="EO282" s="26"/>
      <c r="EP282" s="57">
        <f t="shared" si="216"/>
        <v>248</v>
      </c>
      <c r="EQ282" s="303"/>
      <c r="ER282" s="36" t="str">
        <f t="shared" si="217"/>
        <v/>
      </c>
      <c r="ES282" s="26"/>
      <c r="ET282" s="26"/>
      <c r="EU282" s="26"/>
      <c r="EV282" s="26"/>
      <c r="EW282" s="26"/>
      <c r="EX282" s="57">
        <f t="shared" si="218"/>
        <v>248</v>
      </c>
      <c r="EY282" s="303"/>
      <c r="EZ282" s="36" t="str">
        <f t="shared" si="219"/>
        <v/>
      </c>
      <c r="FA282" s="26"/>
      <c r="FB282" s="26"/>
      <c r="FC282" s="26"/>
      <c r="FD282" s="26"/>
      <c r="FE282" s="26"/>
    </row>
    <row r="283" spans="1:161" ht="14.5">
      <c r="A283" s="26"/>
      <c r="B283" s="57">
        <f t="shared" si="181"/>
        <v>249</v>
      </c>
      <c r="C283" s="462"/>
      <c r="D283" s="36" t="str">
        <f t="shared" si="180"/>
        <v/>
      </c>
      <c r="E283" s="26"/>
      <c r="F283" s="26"/>
      <c r="G283" s="26"/>
      <c r="H283" s="26"/>
      <c r="I283" s="26"/>
      <c r="J283" s="57">
        <f t="shared" si="182"/>
        <v>249</v>
      </c>
      <c r="K283" s="462"/>
      <c r="L283" s="36" t="str">
        <f t="shared" si="183"/>
        <v/>
      </c>
      <c r="M283" s="26"/>
      <c r="N283" s="26"/>
      <c r="O283" s="26"/>
      <c r="P283" s="26"/>
      <c r="Q283" s="26"/>
      <c r="R283" s="57">
        <f t="shared" si="184"/>
        <v>249</v>
      </c>
      <c r="S283" s="462"/>
      <c r="T283" s="36" t="str">
        <f t="shared" si="185"/>
        <v/>
      </c>
      <c r="U283" s="26"/>
      <c r="V283" s="26"/>
      <c r="W283" s="26"/>
      <c r="X283" s="26"/>
      <c r="Y283" s="26"/>
      <c r="Z283" s="57">
        <f t="shared" si="186"/>
        <v>249</v>
      </c>
      <c r="AA283" s="462"/>
      <c r="AB283" s="36" t="str">
        <f t="shared" si="187"/>
        <v/>
      </c>
      <c r="AC283" s="26"/>
      <c r="AD283" s="26"/>
      <c r="AE283" s="26"/>
      <c r="AF283" s="26"/>
      <c r="AG283" s="26"/>
      <c r="AH283" s="57">
        <f t="shared" si="188"/>
        <v>249</v>
      </c>
      <c r="AI283" s="462"/>
      <c r="AJ283" s="36" t="str">
        <f t="shared" si="189"/>
        <v/>
      </c>
      <c r="AK283" s="26"/>
      <c r="AL283" s="26"/>
      <c r="AM283" s="26"/>
      <c r="AN283" s="26"/>
      <c r="AO283" s="26"/>
      <c r="AP283" s="57">
        <f t="shared" si="190"/>
        <v>249</v>
      </c>
      <c r="AQ283" s="462"/>
      <c r="AR283" s="36" t="str">
        <f t="shared" si="191"/>
        <v/>
      </c>
      <c r="AS283" s="26"/>
      <c r="AT283" s="26"/>
      <c r="AU283" s="26"/>
      <c r="AV283" s="26"/>
      <c r="AW283" s="26"/>
      <c r="AX283" s="57">
        <f t="shared" si="192"/>
        <v>249</v>
      </c>
      <c r="AY283" s="462"/>
      <c r="AZ283" s="36" t="str">
        <f t="shared" si="193"/>
        <v/>
      </c>
      <c r="BA283" s="26"/>
      <c r="BB283" s="26"/>
      <c r="BC283" s="26"/>
      <c r="BD283" s="26"/>
      <c r="BE283" s="26"/>
      <c r="BF283" s="57">
        <f t="shared" si="194"/>
        <v>249</v>
      </c>
      <c r="BG283" s="462"/>
      <c r="BH283" s="36" t="str">
        <f t="shared" si="195"/>
        <v/>
      </c>
      <c r="BI283" s="26"/>
      <c r="BJ283" s="26"/>
      <c r="BK283" s="26"/>
      <c r="BL283" s="26"/>
      <c r="BM283" s="26"/>
      <c r="BN283" s="57">
        <f t="shared" si="196"/>
        <v>249</v>
      </c>
      <c r="BO283" s="303"/>
      <c r="BP283" s="36" t="str">
        <f t="shared" si="197"/>
        <v/>
      </c>
      <c r="BQ283" s="26"/>
      <c r="BR283" s="26"/>
      <c r="BS283" s="26"/>
      <c r="BT283" s="26"/>
      <c r="BU283" s="26"/>
      <c r="BV283" s="57">
        <f t="shared" si="198"/>
        <v>249</v>
      </c>
      <c r="BW283" s="303"/>
      <c r="BX283" s="36" t="str">
        <f t="shared" si="199"/>
        <v/>
      </c>
      <c r="BY283" s="26"/>
      <c r="BZ283" s="26"/>
      <c r="CA283" s="26"/>
      <c r="CB283" s="26"/>
      <c r="CC283" s="26"/>
      <c r="CD283" s="57">
        <f t="shared" si="200"/>
        <v>249</v>
      </c>
      <c r="CE283" s="303"/>
      <c r="CF283" s="36" t="str">
        <f t="shared" si="201"/>
        <v/>
      </c>
      <c r="CL283" s="57">
        <f t="shared" si="202"/>
        <v>249</v>
      </c>
      <c r="CM283" s="303"/>
      <c r="CN283" s="36" t="str">
        <f t="shared" si="203"/>
        <v/>
      </c>
      <c r="CT283" s="57">
        <f t="shared" si="204"/>
        <v>249</v>
      </c>
      <c r="CU283" s="303"/>
      <c r="CV283" s="36" t="str">
        <f t="shared" si="205"/>
        <v/>
      </c>
      <c r="DB283" s="57">
        <f t="shared" si="206"/>
        <v>249</v>
      </c>
      <c r="DC283" s="303"/>
      <c r="DD283" s="36" t="str">
        <f t="shared" si="207"/>
        <v/>
      </c>
      <c r="DJ283" s="57">
        <f t="shared" si="208"/>
        <v>249</v>
      </c>
      <c r="DK283" s="303"/>
      <c r="DL283" s="36" t="str">
        <f t="shared" si="209"/>
        <v/>
      </c>
      <c r="DR283" s="57">
        <f t="shared" si="210"/>
        <v>249</v>
      </c>
      <c r="DS283" s="303"/>
      <c r="DT283" s="36" t="str">
        <f t="shared" si="211"/>
        <v/>
      </c>
      <c r="DZ283" s="57">
        <f t="shared" si="212"/>
        <v>249</v>
      </c>
      <c r="EA283" s="303"/>
      <c r="EB283" s="36" t="str">
        <f t="shared" si="213"/>
        <v/>
      </c>
      <c r="EC283" s="26"/>
      <c r="ED283" s="26"/>
      <c r="EE283" s="26"/>
      <c r="EF283" s="26"/>
      <c r="EG283" s="26"/>
      <c r="EH283" s="57">
        <f t="shared" si="214"/>
        <v>249</v>
      </c>
      <c r="EI283" s="303"/>
      <c r="EJ283" s="36" t="str">
        <f t="shared" si="215"/>
        <v/>
      </c>
      <c r="EK283" s="26"/>
      <c r="EL283" s="26"/>
      <c r="EM283" s="26"/>
      <c r="EN283" s="26"/>
      <c r="EO283" s="26"/>
      <c r="EP283" s="57">
        <f t="shared" si="216"/>
        <v>249</v>
      </c>
      <c r="EQ283" s="303"/>
      <c r="ER283" s="36" t="str">
        <f t="shared" si="217"/>
        <v/>
      </c>
      <c r="ES283" s="26"/>
      <c r="ET283" s="26"/>
      <c r="EU283" s="26"/>
      <c r="EV283" s="26"/>
      <c r="EW283" s="26"/>
      <c r="EX283" s="57">
        <f t="shared" si="218"/>
        <v>249</v>
      </c>
      <c r="EY283" s="303"/>
      <c r="EZ283" s="36" t="str">
        <f t="shared" si="219"/>
        <v/>
      </c>
      <c r="FA283" s="26"/>
      <c r="FB283" s="26"/>
      <c r="FC283" s="26"/>
      <c r="FD283" s="26"/>
      <c r="FE283" s="26"/>
    </row>
    <row r="284" spans="1:161" ht="14.5">
      <c r="A284" s="26"/>
      <c r="B284" s="57">
        <f t="shared" si="181"/>
        <v>250</v>
      </c>
      <c r="C284" s="462"/>
      <c r="D284" s="36" t="str">
        <f t="shared" si="180"/>
        <v/>
      </c>
      <c r="E284" s="26"/>
      <c r="F284" s="26"/>
      <c r="G284" s="26"/>
      <c r="H284" s="26"/>
      <c r="I284" s="26"/>
      <c r="J284" s="57">
        <f t="shared" si="182"/>
        <v>250</v>
      </c>
      <c r="K284" s="462"/>
      <c r="L284" s="36" t="str">
        <f t="shared" si="183"/>
        <v/>
      </c>
      <c r="M284" s="26"/>
      <c r="N284" s="26"/>
      <c r="O284" s="26"/>
      <c r="P284" s="26"/>
      <c r="Q284" s="26"/>
      <c r="R284" s="57">
        <f t="shared" si="184"/>
        <v>250</v>
      </c>
      <c r="S284" s="462"/>
      <c r="T284" s="36" t="str">
        <f t="shared" si="185"/>
        <v/>
      </c>
      <c r="U284" s="26"/>
      <c r="V284" s="26"/>
      <c r="W284" s="26"/>
      <c r="X284" s="26"/>
      <c r="Y284" s="26"/>
      <c r="Z284" s="57">
        <f t="shared" si="186"/>
        <v>250</v>
      </c>
      <c r="AA284" s="462"/>
      <c r="AB284" s="36" t="str">
        <f t="shared" si="187"/>
        <v/>
      </c>
      <c r="AC284" s="26"/>
      <c r="AD284" s="26"/>
      <c r="AE284" s="26"/>
      <c r="AF284" s="26"/>
      <c r="AG284" s="26"/>
      <c r="AH284" s="57">
        <f t="shared" si="188"/>
        <v>250</v>
      </c>
      <c r="AI284" s="462"/>
      <c r="AJ284" s="36" t="str">
        <f t="shared" si="189"/>
        <v/>
      </c>
      <c r="AK284" s="26"/>
      <c r="AL284" s="26"/>
      <c r="AM284" s="26"/>
      <c r="AN284" s="26"/>
      <c r="AO284" s="26"/>
      <c r="AP284" s="57">
        <f t="shared" si="190"/>
        <v>250</v>
      </c>
      <c r="AQ284" s="462"/>
      <c r="AR284" s="36" t="str">
        <f t="shared" si="191"/>
        <v/>
      </c>
      <c r="AS284" s="26"/>
      <c r="AT284" s="26"/>
      <c r="AU284" s="26"/>
      <c r="AV284" s="26"/>
      <c r="AW284" s="26"/>
      <c r="AX284" s="57">
        <f t="shared" si="192"/>
        <v>250</v>
      </c>
      <c r="AY284" s="462"/>
      <c r="AZ284" s="36" t="str">
        <f t="shared" si="193"/>
        <v/>
      </c>
      <c r="BA284" s="26"/>
      <c r="BB284" s="26"/>
      <c r="BC284" s="26"/>
      <c r="BD284" s="26"/>
      <c r="BE284" s="26"/>
      <c r="BF284" s="57">
        <f t="shared" si="194"/>
        <v>250</v>
      </c>
      <c r="BG284" s="462"/>
      <c r="BH284" s="36" t="str">
        <f t="shared" si="195"/>
        <v/>
      </c>
      <c r="BI284" s="26"/>
      <c r="BJ284" s="26"/>
      <c r="BK284" s="26"/>
      <c r="BL284" s="26"/>
      <c r="BM284" s="26"/>
      <c r="BN284" s="57">
        <f t="shared" si="196"/>
        <v>250</v>
      </c>
      <c r="BO284" s="303"/>
      <c r="BP284" s="36" t="str">
        <f t="shared" si="197"/>
        <v/>
      </c>
      <c r="BQ284" s="26"/>
      <c r="BR284" s="26"/>
      <c r="BS284" s="26"/>
      <c r="BT284" s="26"/>
      <c r="BU284" s="26"/>
      <c r="BV284" s="57">
        <f t="shared" si="198"/>
        <v>250</v>
      </c>
      <c r="BW284" s="303"/>
      <c r="BX284" s="36" t="str">
        <f t="shared" si="199"/>
        <v/>
      </c>
      <c r="BY284" s="26"/>
      <c r="BZ284" s="26"/>
      <c r="CA284" s="26"/>
      <c r="CB284" s="26"/>
      <c r="CC284" s="26"/>
      <c r="CD284" s="57">
        <f t="shared" si="200"/>
        <v>250</v>
      </c>
      <c r="CE284" s="303"/>
      <c r="CF284" s="36" t="str">
        <f t="shared" si="201"/>
        <v/>
      </c>
      <c r="CL284" s="57">
        <f t="shared" si="202"/>
        <v>250</v>
      </c>
      <c r="CM284" s="303"/>
      <c r="CN284" s="36" t="str">
        <f t="shared" si="203"/>
        <v/>
      </c>
      <c r="CT284" s="57">
        <f t="shared" si="204"/>
        <v>250</v>
      </c>
      <c r="CU284" s="303"/>
      <c r="CV284" s="36" t="str">
        <f t="shared" si="205"/>
        <v/>
      </c>
      <c r="DB284" s="57">
        <f t="shared" si="206"/>
        <v>250</v>
      </c>
      <c r="DC284" s="303"/>
      <c r="DD284" s="36" t="str">
        <f t="shared" si="207"/>
        <v/>
      </c>
      <c r="DJ284" s="57">
        <f t="shared" si="208"/>
        <v>250</v>
      </c>
      <c r="DK284" s="303"/>
      <c r="DL284" s="36" t="str">
        <f t="shared" si="209"/>
        <v/>
      </c>
      <c r="DR284" s="57">
        <f t="shared" si="210"/>
        <v>250</v>
      </c>
      <c r="DS284" s="303"/>
      <c r="DT284" s="36" t="str">
        <f t="shared" si="211"/>
        <v/>
      </c>
      <c r="DZ284" s="57">
        <f t="shared" si="212"/>
        <v>250</v>
      </c>
      <c r="EA284" s="303"/>
      <c r="EB284" s="36" t="str">
        <f t="shared" si="213"/>
        <v/>
      </c>
      <c r="EC284" s="26"/>
      <c r="ED284" s="26"/>
      <c r="EE284" s="26"/>
      <c r="EF284" s="26"/>
      <c r="EG284" s="26"/>
      <c r="EH284" s="57">
        <f t="shared" si="214"/>
        <v>250</v>
      </c>
      <c r="EI284" s="303"/>
      <c r="EJ284" s="36" t="str">
        <f t="shared" si="215"/>
        <v/>
      </c>
      <c r="EK284" s="26"/>
      <c r="EL284" s="26"/>
      <c r="EM284" s="26"/>
      <c r="EN284" s="26"/>
      <c r="EO284" s="26"/>
      <c r="EP284" s="57">
        <f t="shared" si="216"/>
        <v>250</v>
      </c>
      <c r="EQ284" s="303"/>
      <c r="ER284" s="36" t="str">
        <f t="shared" si="217"/>
        <v/>
      </c>
      <c r="ES284" s="26"/>
      <c r="ET284" s="26"/>
      <c r="EU284" s="26"/>
      <c r="EV284" s="26"/>
      <c r="EW284" s="26"/>
      <c r="EX284" s="57">
        <f t="shared" si="218"/>
        <v>250</v>
      </c>
      <c r="EY284" s="303"/>
      <c r="EZ284" s="36" t="str">
        <f t="shared" si="219"/>
        <v/>
      </c>
      <c r="FA284" s="26"/>
      <c r="FB284" s="26"/>
      <c r="FC284" s="26"/>
      <c r="FD284" s="26"/>
      <c r="FE284" s="26"/>
    </row>
    <row r="285" spans="1:161" ht="14.5">
      <c r="A285" s="26"/>
      <c r="B285" s="57">
        <f t="shared" si="181"/>
        <v>251</v>
      </c>
      <c r="C285" s="462"/>
      <c r="D285" s="36" t="str">
        <f t="shared" si="180"/>
        <v/>
      </c>
      <c r="E285" s="26"/>
      <c r="F285" s="26"/>
      <c r="G285" s="26"/>
      <c r="H285" s="26"/>
      <c r="I285" s="26"/>
      <c r="J285" s="57">
        <f t="shared" si="182"/>
        <v>251</v>
      </c>
      <c r="K285" s="462"/>
      <c r="L285" s="36" t="str">
        <f t="shared" si="183"/>
        <v/>
      </c>
      <c r="M285" s="26"/>
      <c r="N285" s="26"/>
      <c r="O285" s="26"/>
      <c r="P285" s="26"/>
      <c r="Q285" s="26"/>
      <c r="R285" s="57">
        <f t="shared" si="184"/>
        <v>251</v>
      </c>
      <c r="S285" s="462"/>
      <c r="T285" s="36" t="str">
        <f t="shared" si="185"/>
        <v/>
      </c>
      <c r="U285" s="26"/>
      <c r="V285" s="26"/>
      <c r="W285" s="26"/>
      <c r="X285" s="26"/>
      <c r="Y285" s="26"/>
      <c r="Z285" s="57">
        <f t="shared" si="186"/>
        <v>251</v>
      </c>
      <c r="AA285" s="462"/>
      <c r="AB285" s="36" t="str">
        <f t="shared" si="187"/>
        <v/>
      </c>
      <c r="AC285" s="26"/>
      <c r="AD285" s="26"/>
      <c r="AE285" s="26"/>
      <c r="AF285" s="26"/>
      <c r="AG285" s="26"/>
      <c r="AH285" s="57">
        <f t="shared" si="188"/>
        <v>251</v>
      </c>
      <c r="AI285" s="462"/>
      <c r="AJ285" s="36" t="str">
        <f t="shared" si="189"/>
        <v/>
      </c>
      <c r="AK285" s="26"/>
      <c r="AL285" s="26"/>
      <c r="AM285" s="26"/>
      <c r="AN285" s="26"/>
      <c r="AO285" s="26"/>
      <c r="AP285" s="57">
        <f t="shared" si="190"/>
        <v>251</v>
      </c>
      <c r="AQ285" s="462"/>
      <c r="AR285" s="36" t="str">
        <f t="shared" si="191"/>
        <v/>
      </c>
      <c r="AS285" s="26"/>
      <c r="AT285" s="26"/>
      <c r="AU285" s="26"/>
      <c r="AV285" s="26"/>
      <c r="AW285" s="26"/>
      <c r="AX285" s="57">
        <f t="shared" si="192"/>
        <v>251</v>
      </c>
      <c r="AY285" s="462"/>
      <c r="AZ285" s="36" t="str">
        <f t="shared" si="193"/>
        <v/>
      </c>
      <c r="BA285" s="26"/>
      <c r="BB285" s="26"/>
      <c r="BC285" s="26"/>
      <c r="BD285" s="26"/>
      <c r="BE285" s="26"/>
      <c r="BF285" s="57">
        <f t="shared" si="194"/>
        <v>251</v>
      </c>
      <c r="BG285" s="462"/>
      <c r="BH285" s="36" t="str">
        <f t="shared" si="195"/>
        <v/>
      </c>
      <c r="BI285" s="26"/>
      <c r="BJ285" s="26"/>
      <c r="BK285" s="26"/>
      <c r="BL285" s="26"/>
      <c r="BM285" s="26"/>
      <c r="BN285" s="57">
        <f t="shared" si="196"/>
        <v>251</v>
      </c>
      <c r="BO285" s="303"/>
      <c r="BP285" s="36" t="str">
        <f t="shared" si="197"/>
        <v/>
      </c>
      <c r="BQ285" s="26"/>
      <c r="BR285" s="26"/>
      <c r="BS285" s="26"/>
      <c r="BT285" s="26"/>
      <c r="BU285" s="26"/>
      <c r="BV285" s="57">
        <f t="shared" si="198"/>
        <v>251</v>
      </c>
      <c r="BW285" s="303"/>
      <c r="BX285" s="36" t="str">
        <f t="shared" si="199"/>
        <v/>
      </c>
      <c r="BY285" s="26"/>
      <c r="BZ285" s="26"/>
      <c r="CA285" s="26"/>
      <c r="CB285" s="26"/>
      <c r="CC285" s="26"/>
      <c r="CD285" s="57">
        <f t="shared" si="200"/>
        <v>251</v>
      </c>
      <c r="CE285" s="303"/>
      <c r="CF285" s="36" t="str">
        <f t="shared" si="201"/>
        <v/>
      </c>
      <c r="CL285" s="57">
        <f t="shared" si="202"/>
        <v>251</v>
      </c>
      <c r="CM285" s="303"/>
      <c r="CN285" s="36" t="str">
        <f t="shared" si="203"/>
        <v/>
      </c>
      <c r="CT285" s="57">
        <f t="shared" si="204"/>
        <v>251</v>
      </c>
      <c r="CU285" s="303"/>
      <c r="CV285" s="36" t="str">
        <f t="shared" si="205"/>
        <v/>
      </c>
      <c r="DB285" s="57">
        <f t="shared" si="206"/>
        <v>251</v>
      </c>
      <c r="DC285" s="303"/>
      <c r="DD285" s="36" t="str">
        <f t="shared" si="207"/>
        <v/>
      </c>
      <c r="DJ285" s="57">
        <f t="shared" si="208"/>
        <v>251</v>
      </c>
      <c r="DK285" s="303"/>
      <c r="DL285" s="36" t="str">
        <f t="shared" si="209"/>
        <v/>
      </c>
      <c r="DR285" s="57">
        <f t="shared" si="210"/>
        <v>251</v>
      </c>
      <c r="DS285" s="303"/>
      <c r="DT285" s="36" t="str">
        <f t="shared" si="211"/>
        <v/>
      </c>
      <c r="DZ285" s="57">
        <f t="shared" si="212"/>
        <v>251</v>
      </c>
      <c r="EA285" s="303"/>
      <c r="EB285" s="36" t="str">
        <f t="shared" si="213"/>
        <v/>
      </c>
      <c r="EC285" s="26"/>
      <c r="ED285" s="26"/>
      <c r="EE285" s="26"/>
      <c r="EF285" s="26"/>
      <c r="EG285" s="26"/>
      <c r="EH285" s="57">
        <f t="shared" si="214"/>
        <v>251</v>
      </c>
      <c r="EI285" s="303"/>
      <c r="EJ285" s="36" t="str">
        <f t="shared" si="215"/>
        <v/>
      </c>
      <c r="EK285" s="26"/>
      <c r="EL285" s="26"/>
      <c r="EM285" s="26"/>
      <c r="EN285" s="26"/>
      <c r="EO285" s="26"/>
      <c r="EP285" s="57">
        <f t="shared" si="216"/>
        <v>251</v>
      </c>
      <c r="EQ285" s="303"/>
      <c r="ER285" s="36" t="str">
        <f t="shared" si="217"/>
        <v/>
      </c>
      <c r="ES285" s="26"/>
      <c r="ET285" s="26"/>
      <c r="EU285" s="26"/>
      <c r="EV285" s="26"/>
      <c r="EW285" s="26"/>
      <c r="EX285" s="57">
        <f t="shared" si="218"/>
        <v>251</v>
      </c>
      <c r="EY285" s="303"/>
      <c r="EZ285" s="36" t="str">
        <f t="shared" si="219"/>
        <v/>
      </c>
      <c r="FA285" s="26"/>
      <c r="FB285" s="26"/>
      <c r="FC285" s="26"/>
      <c r="FD285" s="26"/>
      <c r="FE285" s="26"/>
    </row>
    <row r="286" spans="1:161" ht="14.5">
      <c r="A286" s="26"/>
      <c r="B286" s="57">
        <f t="shared" si="181"/>
        <v>252</v>
      </c>
      <c r="C286" s="462"/>
      <c r="D286" s="36" t="str">
        <f t="shared" si="180"/>
        <v/>
      </c>
      <c r="E286" s="26"/>
      <c r="F286" s="26"/>
      <c r="G286" s="26"/>
      <c r="H286" s="26"/>
      <c r="I286" s="26"/>
      <c r="J286" s="57">
        <f t="shared" si="182"/>
        <v>252</v>
      </c>
      <c r="K286" s="462"/>
      <c r="L286" s="36" t="str">
        <f t="shared" si="183"/>
        <v/>
      </c>
      <c r="M286" s="26"/>
      <c r="N286" s="26"/>
      <c r="O286" s="26"/>
      <c r="P286" s="26"/>
      <c r="Q286" s="26"/>
      <c r="R286" s="57">
        <f t="shared" si="184"/>
        <v>252</v>
      </c>
      <c r="S286" s="462"/>
      <c r="T286" s="36" t="str">
        <f t="shared" si="185"/>
        <v/>
      </c>
      <c r="U286" s="26"/>
      <c r="V286" s="26"/>
      <c r="W286" s="26"/>
      <c r="X286" s="26"/>
      <c r="Y286" s="26"/>
      <c r="Z286" s="57">
        <f t="shared" si="186"/>
        <v>252</v>
      </c>
      <c r="AA286" s="462"/>
      <c r="AB286" s="36" t="str">
        <f t="shared" si="187"/>
        <v/>
      </c>
      <c r="AC286" s="26"/>
      <c r="AD286" s="26"/>
      <c r="AE286" s="26"/>
      <c r="AF286" s="26"/>
      <c r="AG286" s="26"/>
      <c r="AH286" s="57">
        <f t="shared" si="188"/>
        <v>252</v>
      </c>
      <c r="AI286" s="462"/>
      <c r="AJ286" s="36" t="str">
        <f t="shared" si="189"/>
        <v/>
      </c>
      <c r="AK286" s="26"/>
      <c r="AL286" s="26"/>
      <c r="AM286" s="26"/>
      <c r="AN286" s="26"/>
      <c r="AO286" s="26"/>
      <c r="AP286" s="57">
        <f t="shared" si="190"/>
        <v>252</v>
      </c>
      <c r="AQ286" s="462"/>
      <c r="AR286" s="36" t="str">
        <f t="shared" si="191"/>
        <v/>
      </c>
      <c r="AS286" s="26"/>
      <c r="AT286" s="26"/>
      <c r="AU286" s="26"/>
      <c r="AV286" s="26"/>
      <c r="AW286" s="26"/>
      <c r="AX286" s="57">
        <f t="shared" si="192"/>
        <v>252</v>
      </c>
      <c r="AY286" s="462"/>
      <c r="AZ286" s="36" t="str">
        <f t="shared" si="193"/>
        <v/>
      </c>
      <c r="BA286" s="26"/>
      <c r="BB286" s="26"/>
      <c r="BC286" s="26"/>
      <c r="BD286" s="26"/>
      <c r="BE286" s="26"/>
      <c r="BF286" s="57">
        <f t="shared" si="194"/>
        <v>252</v>
      </c>
      <c r="BG286" s="462"/>
      <c r="BH286" s="36" t="str">
        <f t="shared" si="195"/>
        <v/>
      </c>
      <c r="BI286" s="26"/>
      <c r="BJ286" s="26"/>
      <c r="BK286" s="26"/>
      <c r="BL286" s="26"/>
      <c r="BM286" s="26"/>
      <c r="BN286" s="57">
        <f t="shared" si="196"/>
        <v>252</v>
      </c>
      <c r="BO286" s="303"/>
      <c r="BP286" s="36" t="str">
        <f t="shared" si="197"/>
        <v/>
      </c>
      <c r="BQ286" s="26"/>
      <c r="BR286" s="26"/>
      <c r="BS286" s="26"/>
      <c r="BT286" s="26"/>
      <c r="BU286" s="26"/>
      <c r="BV286" s="57">
        <f t="shared" si="198"/>
        <v>252</v>
      </c>
      <c r="BW286" s="303"/>
      <c r="BX286" s="36" t="str">
        <f t="shared" si="199"/>
        <v/>
      </c>
      <c r="BY286" s="26"/>
      <c r="BZ286" s="26"/>
      <c r="CA286" s="26"/>
      <c r="CB286" s="26"/>
      <c r="CC286" s="26"/>
      <c r="CD286" s="57">
        <f t="shared" si="200"/>
        <v>252</v>
      </c>
      <c r="CE286" s="303"/>
      <c r="CF286" s="36" t="str">
        <f t="shared" si="201"/>
        <v/>
      </c>
      <c r="CL286" s="57">
        <f t="shared" si="202"/>
        <v>252</v>
      </c>
      <c r="CM286" s="303"/>
      <c r="CN286" s="36" t="str">
        <f t="shared" si="203"/>
        <v/>
      </c>
      <c r="CT286" s="57">
        <f t="shared" si="204"/>
        <v>252</v>
      </c>
      <c r="CU286" s="303"/>
      <c r="CV286" s="36" t="str">
        <f t="shared" si="205"/>
        <v/>
      </c>
      <c r="DB286" s="57">
        <f t="shared" si="206"/>
        <v>252</v>
      </c>
      <c r="DC286" s="303"/>
      <c r="DD286" s="36" t="str">
        <f t="shared" si="207"/>
        <v/>
      </c>
      <c r="DJ286" s="57">
        <f t="shared" si="208"/>
        <v>252</v>
      </c>
      <c r="DK286" s="303"/>
      <c r="DL286" s="36" t="str">
        <f t="shared" si="209"/>
        <v/>
      </c>
      <c r="DR286" s="57">
        <f t="shared" si="210"/>
        <v>252</v>
      </c>
      <c r="DS286" s="303"/>
      <c r="DT286" s="36" t="str">
        <f t="shared" si="211"/>
        <v/>
      </c>
      <c r="DZ286" s="57">
        <f t="shared" si="212"/>
        <v>252</v>
      </c>
      <c r="EA286" s="303"/>
      <c r="EB286" s="36" t="str">
        <f t="shared" si="213"/>
        <v/>
      </c>
      <c r="EC286" s="26"/>
      <c r="ED286" s="26"/>
      <c r="EE286" s="26"/>
      <c r="EF286" s="26"/>
      <c r="EG286" s="26"/>
      <c r="EH286" s="57">
        <f t="shared" si="214"/>
        <v>252</v>
      </c>
      <c r="EI286" s="303"/>
      <c r="EJ286" s="36" t="str">
        <f t="shared" si="215"/>
        <v/>
      </c>
      <c r="EK286" s="26"/>
      <c r="EL286" s="26"/>
      <c r="EM286" s="26"/>
      <c r="EN286" s="26"/>
      <c r="EO286" s="26"/>
      <c r="EP286" s="57">
        <f t="shared" si="216"/>
        <v>252</v>
      </c>
      <c r="EQ286" s="303"/>
      <c r="ER286" s="36" t="str">
        <f t="shared" si="217"/>
        <v/>
      </c>
      <c r="ES286" s="26"/>
      <c r="ET286" s="26"/>
      <c r="EU286" s="26"/>
      <c r="EV286" s="26"/>
      <c r="EW286" s="26"/>
      <c r="EX286" s="57">
        <f t="shared" si="218"/>
        <v>252</v>
      </c>
      <c r="EY286" s="303"/>
      <c r="EZ286" s="36" t="str">
        <f t="shared" si="219"/>
        <v/>
      </c>
      <c r="FA286" s="26"/>
      <c r="FB286" s="26"/>
      <c r="FC286" s="26"/>
      <c r="FD286" s="26"/>
      <c r="FE286" s="26"/>
    </row>
    <row r="287" spans="1:161" ht="14.5">
      <c r="A287" s="26"/>
      <c r="B287" s="57">
        <f t="shared" si="181"/>
        <v>253</v>
      </c>
      <c r="C287" s="462"/>
      <c r="D287" s="36" t="str">
        <f t="shared" si="180"/>
        <v/>
      </c>
      <c r="E287" s="26"/>
      <c r="F287" s="26"/>
      <c r="G287" s="26"/>
      <c r="H287" s="26"/>
      <c r="I287" s="26"/>
      <c r="J287" s="57">
        <f t="shared" si="182"/>
        <v>253</v>
      </c>
      <c r="K287" s="462"/>
      <c r="L287" s="36" t="str">
        <f t="shared" si="183"/>
        <v/>
      </c>
      <c r="M287" s="26"/>
      <c r="N287" s="26"/>
      <c r="O287" s="26"/>
      <c r="P287" s="26"/>
      <c r="Q287" s="26"/>
      <c r="R287" s="57">
        <f t="shared" si="184"/>
        <v>253</v>
      </c>
      <c r="S287" s="462"/>
      <c r="T287" s="36" t="str">
        <f t="shared" si="185"/>
        <v/>
      </c>
      <c r="U287" s="26"/>
      <c r="V287" s="26"/>
      <c r="W287" s="26"/>
      <c r="X287" s="26"/>
      <c r="Y287" s="26"/>
      <c r="Z287" s="57">
        <f t="shared" si="186"/>
        <v>253</v>
      </c>
      <c r="AA287" s="462"/>
      <c r="AB287" s="36" t="str">
        <f t="shared" si="187"/>
        <v/>
      </c>
      <c r="AC287" s="26"/>
      <c r="AD287" s="26"/>
      <c r="AE287" s="26"/>
      <c r="AF287" s="26"/>
      <c r="AG287" s="26"/>
      <c r="AH287" s="57">
        <f t="shared" si="188"/>
        <v>253</v>
      </c>
      <c r="AI287" s="462"/>
      <c r="AJ287" s="36" t="str">
        <f t="shared" si="189"/>
        <v/>
      </c>
      <c r="AK287" s="26"/>
      <c r="AL287" s="26"/>
      <c r="AM287" s="26"/>
      <c r="AN287" s="26"/>
      <c r="AO287" s="26"/>
      <c r="AP287" s="57">
        <f t="shared" si="190"/>
        <v>253</v>
      </c>
      <c r="AQ287" s="462"/>
      <c r="AR287" s="36" t="str">
        <f t="shared" si="191"/>
        <v/>
      </c>
      <c r="AS287" s="26"/>
      <c r="AT287" s="26"/>
      <c r="AU287" s="26"/>
      <c r="AV287" s="26"/>
      <c r="AW287" s="26"/>
      <c r="AX287" s="57">
        <f t="shared" si="192"/>
        <v>253</v>
      </c>
      <c r="AY287" s="462"/>
      <c r="AZ287" s="36" t="str">
        <f t="shared" si="193"/>
        <v/>
      </c>
      <c r="BA287" s="26"/>
      <c r="BB287" s="26"/>
      <c r="BC287" s="26"/>
      <c r="BD287" s="26"/>
      <c r="BE287" s="26"/>
      <c r="BF287" s="57">
        <f t="shared" si="194"/>
        <v>253</v>
      </c>
      <c r="BG287" s="462"/>
      <c r="BH287" s="36" t="str">
        <f t="shared" si="195"/>
        <v/>
      </c>
      <c r="BI287" s="26"/>
      <c r="BJ287" s="26"/>
      <c r="BK287" s="26"/>
      <c r="BL287" s="26"/>
      <c r="BM287" s="26"/>
      <c r="BN287" s="57">
        <f t="shared" si="196"/>
        <v>253</v>
      </c>
      <c r="BO287" s="303"/>
      <c r="BP287" s="36" t="str">
        <f t="shared" si="197"/>
        <v/>
      </c>
      <c r="BQ287" s="26"/>
      <c r="BR287" s="26"/>
      <c r="BS287" s="26"/>
      <c r="BT287" s="26"/>
      <c r="BU287" s="26"/>
      <c r="BV287" s="57">
        <f t="shared" si="198"/>
        <v>253</v>
      </c>
      <c r="BW287" s="303"/>
      <c r="BX287" s="36" t="str">
        <f t="shared" si="199"/>
        <v/>
      </c>
      <c r="BY287" s="26"/>
      <c r="BZ287" s="26"/>
      <c r="CA287" s="26"/>
      <c r="CB287" s="26"/>
      <c r="CC287" s="26"/>
      <c r="CD287" s="57">
        <f t="shared" si="200"/>
        <v>253</v>
      </c>
      <c r="CE287" s="303"/>
      <c r="CF287" s="36" t="str">
        <f t="shared" si="201"/>
        <v/>
      </c>
      <c r="CL287" s="57">
        <f t="shared" si="202"/>
        <v>253</v>
      </c>
      <c r="CM287" s="303"/>
      <c r="CN287" s="36" t="str">
        <f t="shared" si="203"/>
        <v/>
      </c>
      <c r="CT287" s="57">
        <f t="shared" si="204"/>
        <v>253</v>
      </c>
      <c r="CU287" s="303"/>
      <c r="CV287" s="36" t="str">
        <f t="shared" si="205"/>
        <v/>
      </c>
      <c r="DB287" s="57">
        <f t="shared" si="206"/>
        <v>253</v>
      </c>
      <c r="DC287" s="303"/>
      <c r="DD287" s="36" t="str">
        <f t="shared" si="207"/>
        <v/>
      </c>
      <c r="DJ287" s="57">
        <f t="shared" si="208"/>
        <v>253</v>
      </c>
      <c r="DK287" s="303"/>
      <c r="DL287" s="36" t="str">
        <f t="shared" si="209"/>
        <v/>
      </c>
      <c r="DR287" s="57">
        <f t="shared" si="210"/>
        <v>253</v>
      </c>
      <c r="DS287" s="303"/>
      <c r="DT287" s="36" t="str">
        <f t="shared" si="211"/>
        <v/>
      </c>
      <c r="DZ287" s="57">
        <f t="shared" si="212"/>
        <v>253</v>
      </c>
      <c r="EA287" s="303"/>
      <c r="EB287" s="36" t="str">
        <f t="shared" si="213"/>
        <v/>
      </c>
      <c r="EC287" s="26"/>
      <c r="ED287" s="26"/>
      <c r="EE287" s="26"/>
      <c r="EF287" s="26"/>
      <c r="EG287" s="26"/>
      <c r="EH287" s="57">
        <f t="shared" si="214"/>
        <v>253</v>
      </c>
      <c r="EI287" s="303"/>
      <c r="EJ287" s="36" t="str">
        <f t="shared" si="215"/>
        <v/>
      </c>
      <c r="EK287" s="26"/>
      <c r="EL287" s="26"/>
      <c r="EM287" s="26"/>
      <c r="EN287" s="26"/>
      <c r="EO287" s="26"/>
      <c r="EP287" s="57">
        <f t="shared" si="216"/>
        <v>253</v>
      </c>
      <c r="EQ287" s="303"/>
      <c r="ER287" s="36" t="str">
        <f t="shared" si="217"/>
        <v/>
      </c>
      <c r="ES287" s="26"/>
      <c r="ET287" s="26"/>
      <c r="EU287" s="26"/>
      <c r="EV287" s="26"/>
      <c r="EW287" s="26"/>
      <c r="EX287" s="57">
        <f t="shared" si="218"/>
        <v>253</v>
      </c>
      <c r="EY287" s="303"/>
      <c r="EZ287" s="36" t="str">
        <f t="shared" si="219"/>
        <v/>
      </c>
      <c r="FA287" s="26"/>
      <c r="FB287" s="26"/>
      <c r="FC287" s="26"/>
      <c r="FD287" s="26"/>
      <c r="FE287" s="26"/>
    </row>
    <row r="288" spans="1:161" ht="14.5">
      <c r="A288" s="26"/>
      <c r="B288" s="57">
        <f t="shared" si="181"/>
        <v>254</v>
      </c>
      <c r="C288" s="462"/>
      <c r="D288" s="36" t="str">
        <f t="shared" si="180"/>
        <v/>
      </c>
      <c r="E288" s="26"/>
      <c r="F288" s="26"/>
      <c r="G288" s="26"/>
      <c r="H288" s="26"/>
      <c r="I288" s="26"/>
      <c r="J288" s="57">
        <f t="shared" si="182"/>
        <v>254</v>
      </c>
      <c r="K288" s="462"/>
      <c r="L288" s="36" t="str">
        <f t="shared" si="183"/>
        <v/>
      </c>
      <c r="M288" s="26"/>
      <c r="N288" s="26"/>
      <c r="O288" s="26"/>
      <c r="P288" s="26"/>
      <c r="Q288" s="26"/>
      <c r="R288" s="57">
        <f t="shared" si="184"/>
        <v>254</v>
      </c>
      <c r="S288" s="462"/>
      <c r="T288" s="36" t="str">
        <f t="shared" si="185"/>
        <v/>
      </c>
      <c r="U288" s="26"/>
      <c r="V288" s="26"/>
      <c r="W288" s="26"/>
      <c r="X288" s="26"/>
      <c r="Y288" s="26"/>
      <c r="Z288" s="57">
        <f t="shared" si="186"/>
        <v>254</v>
      </c>
      <c r="AA288" s="462"/>
      <c r="AB288" s="36" t="str">
        <f t="shared" si="187"/>
        <v/>
      </c>
      <c r="AC288" s="26"/>
      <c r="AD288" s="26"/>
      <c r="AE288" s="26"/>
      <c r="AF288" s="26"/>
      <c r="AG288" s="26"/>
      <c r="AH288" s="57">
        <f t="shared" si="188"/>
        <v>254</v>
      </c>
      <c r="AI288" s="462"/>
      <c r="AJ288" s="36" t="str">
        <f t="shared" si="189"/>
        <v/>
      </c>
      <c r="AK288" s="26"/>
      <c r="AL288" s="26"/>
      <c r="AM288" s="26"/>
      <c r="AN288" s="26"/>
      <c r="AO288" s="26"/>
      <c r="AP288" s="57">
        <f t="shared" si="190"/>
        <v>254</v>
      </c>
      <c r="AQ288" s="462"/>
      <c r="AR288" s="36" t="str">
        <f t="shared" si="191"/>
        <v/>
      </c>
      <c r="AS288" s="26"/>
      <c r="AT288" s="26"/>
      <c r="AU288" s="26"/>
      <c r="AV288" s="26"/>
      <c r="AW288" s="26"/>
      <c r="AX288" s="57">
        <f t="shared" si="192"/>
        <v>254</v>
      </c>
      <c r="AY288" s="462"/>
      <c r="AZ288" s="36" t="str">
        <f t="shared" si="193"/>
        <v/>
      </c>
      <c r="BA288" s="26"/>
      <c r="BB288" s="26"/>
      <c r="BC288" s="26"/>
      <c r="BD288" s="26"/>
      <c r="BE288" s="26"/>
      <c r="BF288" s="57">
        <f t="shared" si="194"/>
        <v>254</v>
      </c>
      <c r="BG288" s="462"/>
      <c r="BH288" s="36" t="str">
        <f t="shared" si="195"/>
        <v/>
      </c>
      <c r="BI288" s="26"/>
      <c r="BJ288" s="26"/>
      <c r="BK288" s="26"/>
      <c r="BL288" s="26"/>
      <c r="BM288" s="26"/>
      <c r="BN288" s="57">
        <f t="shared" si="196"/>
        <v>254</v>
      </c>
      <c r="BO288" s="303"/>
      <c r="BP288" s="36" t="str">
        <f t="shared" si="197"/>
        <v/>
      </c>
      <c r="BQ288" s="26"/>
      <c r="BR288" s="26"/>
      <c r="BS288" s="26"/>
      <c r="BT288" s="26"/>
      <c r="BU288" s="26"/>
      <c r="BV288" s="57">
        <f t="shared" si="198"/>
        <v>254</v>
      </c>
      <c r="BW288" s="303"/>
      <c r="BX288" s="36" t="str">
        <f t="shared" si="199"/>
        <v/>
      </c>
      <c r="BY288" s="26"/>
      <c r="BZ288" s="26"/>
      <c r="CA288" s="26"/>
      <c r="CB288" s="26"/>
      <c r="CC288" s="26"/>
      <c r="CD288" s="57">
        <f t="shared" si="200"/>
        <v>254</v>
      </c>
      <c r="CE288" s="303"/>
      <c r="CF288" s="36" t="str">
        <f t="shared" si="201"/>
        <v/>
      </c>
      <c r="CL288" s="57">
        <f t="shared" si="202"/>
        <v>254</v>
      </c>
      <c r="CM288" s="303"/>
      <c r="CN288" s="36" t="str">
        <f t="shared" si="203"/>
        <v/>
      </c>
      <c r="CT288" s="57">
        <f t="shared" si="204"/>
        <v>254</v>
      </c>
      <c r="CU288" s="303"/>
      <c r="CV288" s="36" t="str">
        <f t="shared" si="205"/>
        <v/>
      </c>
      <c r="DB288" s="57">
        <f t="shared" si="206"/>
        <v>254</v>
      </c>
      <c r="DC288" s="303"/>
      <c r="DD288" s="36" t="str">
        <f t="shared" si="207"/>
        <v/>
      </c>
      <c r="DJ288" s="57">
        <f t="shared" si="208"/>
        <v>254</v>
      </c>
      <c r="DK288" s="303"/>
      <c r="DL288" s="36" t="str">
        <f t="shared" si="209"/>
        <v/>
      </c>
      <c r="DR288" s="57">
        <f t="shared" si="210"/>
        <v>254</v>
      </c>
      <c r="DS288" s="303"/>
      <c r="DT288" s="36" t="str">
        <f t="shared" si="211"/>
        <v/>
      </c>
      <c r="DZ288" s="57">
        <f t="shared" si="212"/>
        <v>254</v>
      </c>
      <c r="EA288" s="303"/>
      <c r="EB288" s="36" t="str">
        <f t="shared" si="213"/>
        <v/>
      </c>
      <c r="EC288" s="26"/>
      <c r="ED288" s="26"/>
      <c r="EE288" s="26"/>
      <c r="EF288" s="26"/>
      <c r="EG288" s="26"/>
      <c r="EH288" s="57">
        <f t="shared" si="214"/>
        <v>254</v>
      </c>
      <c r="EI288" s="303"/>
      <c r="EJ288" s="36" t="str">
        <f t="shared" si="215"/>
        <v/>
      </c>
      <c r="EK288" s="26"/>
      <c r="EL288" s="26"/>
      <c r="EM288" s="26"/>
      <c r="EN288" s="26"/>
      <c r="EO288" s="26"/>
      <c r="EP288" s="57">
        <f t="shared" si="216"/>
        <v>254</v>
      </c>
      <c r="EQ288" s="303"/>
      <c r="ER288" s="36" t="str">
        <f t="shared" si="217"/>
        <v/>
      </c>
      <c r="ES288" s="26"/>
      <c r="ET288" s="26"/>
      <c r="EU288" s="26"/>
      <c r="EV288" s="26"/>
      <c r="EW288" s="26"/>
      <c r="EX288" s="57">
        <f t="shared" si="218"/>
        <v>254</v>
      </c>
      <c r="EY288" s="303"/>
      <c r="EZ288" s="36" t="str">
        <f t="shared" si="219"/>
        <v/>
      </c>
      <c r="FA288" s="26"/>
      <c r="FB288" s="26"/>
      <c r="FC288" s="26"/>
      <c r="FD288" s="26"/>
      <c r="FE288" s="26"/>
    </row>
    <row r="289" spans="1:161" ht="14.5">
      <c r="A289" s="26"/>
      <c r="B289" s="57">
        <f t="shared" si="181"/>
        <v>255</v>
      </c>
      <c r="C289" s="462"/>
      <c r="D289" s="36" t="str">
        <f t="shared" si="180"/>
        <v/>
      </c>
      <c r="E289" s="26"/>
      <c r="F289" s="26"/>
      <c r="G289" s="26"/>
      <c r="H289" s="26"/>
      <c r="I289" s="26"/>
      <c r="J289" s="57">
        <f t="shared" si="182"/>
        <v>255</v>
      </c>
      <c r="K289" s="462"/>
      <c r="L289" s="36" t="str">
        <f t="shared" si="183"/>
        <v/>
      </c>
      <c r="M289" s="26"/>
      <c r="N289" s="26"/>
      <c r="O289" s="26"/>
      <c r="P289" s="26"/>
      <c r="Q289" s="26"/>
      <c r="R289" s="57">
        <f t="shared" si="184"/>
        <v>255</v>
      </c>
      <c r="S289" s="462"/>
      <c r="T289" s="36" t="str">
        <f t="shared" si="185"/>
        <v/>
      </c>
      <c r="U289" s="26"/>
      <c r="V289" s="26"/>
      <c r="W289" s="26"/>
      <c r="X289" s="26"/>
      <c r="Y289" s="26"/>
      <c r="Z289" s="57">
        <f t="shared" si="186"/>
        <v>255</v>
      </c>
      <c r="AA289" s="462"/>
      <c r="AB289" s="36" t="str">
        <f t="shared" si="187"/>
        <v/>
      </c>
      <c r="AC289" s="26"/>
      <c r="AD289" s="26"/>
      <c r="AE289" s="26"/>
      <c r="AF289" s="26"/>
      <c r="AG289" s="26"/>
      <c r="AH289" s="57">
        <f t="shared" si="188"/>
        <v>255</v>
      </c>
      <c r="AI289" s="462"/>
      <c r="AJ289" s="36" t="str">
        <f t="shared" si="189"/>
        <v/>
      </c>
      <c r="AK289" s="26"/>
      <c r="AL289" s="26"/>
      <c r="AM289" s="26"/>
      <c r="AN289" s="26"/>
      <c r="AO289" s="26"/>
      <c r="AP289" s="57">
        <f t="shared" si="190"/>
        <v>255</v>
      </c>
      <c r="AQ289" s="462"/>
      <c r="AR289" s="36" t="str">
        <f t="shared" si="191"/>
        <v/>
      </c>
      <c r="AS289" s="26"/>
      <c r="AT289" s="26"/>
      <c r="AU289" s="26"/>
      <c r="AV289" s="26"/>
      <c r="AW289" s="26"/>
      <c r="AX289" s="57">
        <f t="shared" si="192"/>
        <v>255</v>
      </c>
      <c r="AY289" s="462"/>
      <c r="AZ289" s="36" t="str">
        <f t="shared" si="193"/>
        <v/>
      </c>
      <c r="BA289" s="26"/>
      <c r="BB289" s="26"/>
      <c r="BC289" s="26"/>
      <c r="BD289" s="26"/>
      <c r="BE289" s="26"/>
      <c r="BF289" s="57">
        <f t="shared" si="194"/>
        <v>255</v>
      </c>
      <c r="BG289" s="462"/>
      <c r="BH289" s="36" t="str">
        <f t="shared" si="195"/>
        <v/>
      </c>
      <c r="BI289" s="26"/>
      <c r="BJ289" s="26"/>
      <c r="BK289" s="26"/>
      <c r="BL289" s="26"/>
      <c r="BM289" s="26"/>
      <c r="BN289" s="57">
        <f t="shared" si="196"/>
        <v>255</v>
      </c>
      <c r="BO289" s="303"/>
      <c r="BP289" s="36" t="str">
        <f t="shared" si="197"/>
        <v/>
      </c>
      <c r="BQ289" s="26"/>
      <c r="BR289" s="26"/>
      <c r="BS289" s="26"/>
      <c r="BT289" s="26"/>
      <c r="BU289" s="26"/>
      <c r="BV289" s="57">
        <f t="shared" si="198"/>
        <v>255</v>
      </c>
      <c r="BW289" s="303"/>
      <c r="BX289" s="36" t="str">
        <f t="shared" si="199"/>
        <v/>
      </c>
      <c r="BY289" s="26"/>
      <c r="BZ289" s="26"/>
      <c r="CA289" s="26"/>
      <c r="CB289" s="26"/>
      <c r="CC289" s="26"/>
      <c r="CD289" s="57">
        <f t="shared" si="200"/>
        <v>255</v>
      </c>
      <c r="CE289" s="303"/>
      <c r="CF289" s="36" t="str">
        <f t="shared" si="201"/>
        <v/>
      </c>
      <c r="CL289" s="57">
        <f t="shared" si="202"/>
        <v>255</v>
      </c>
      <c r="CM289" s="303"/>
      <c r="CN289" s="36" t="str">
        <f t="shared" si="203"/>
        <v/>
      </c>
      <c r="CT289" s="57">
        <f t="shared" si="204"/>
        <v>255</v>
      </c>
      <c r="CU289" s="303"/>
      <c r="CV289" s="36" t="str">
        <f t="shared" si="205"/>
        <v/>
      </c>
      <c r="DB289" s="57">
        <f t="shared" si="206"/>
        <v>255</v>
      </c>
      <c r="DC289" s="303"/>
      <c r="DD289" s="36" t="str">
        <f t="shared" si="207"/>
        <v/>
      </c>
      <c r="DJ289" s="57">
        <f t="shared" si="208"/>
        <v>255</v>
      </c>
      <c r="DK289" s="303"/>
      <c r="DL289" s="36" t="str">
        <f t="shared" si="209"/>
        <v/>
      </c>
      <c r="DR289" s="57">
        <f t="shared" si="210"/>
        <v>255</v>
      </c>
      <c r="DS289" s="303"/>
      <c r="DT289" s="36" t="str">
        <f t="shared" si="211"/>
        <v/>
      </c>
      <c r="DZ289" s="57">
        <f t="shared" si="212"/>
        <v>255</v>
      </c>
      <c r="EA289" s="303"/>
      <c r="EB289" s="36" t="str">
        <f t="shared" si="213"/>
        <v/>
      </c>
      <c r="EC289" s="26"/>
      <c r="ED289" s="26"/>
      <c r="EE289" s="26"/>
      <c r="EF289" s="26"/>
      <c r="EG289" s="26"/>
      <c r="EH289" s="57">
        <f t="shared" si="214"/>
        <v>255</v>
      </c>
      <c r="EI289" s="303"/>
      <c r="EJ289" s="36" t="str">
        <f t="shared" si="215"/>
        <v/>
      </c>
      <c r="EK289" s="26"/>
      <c r="EL289" s="26"/>
      <c r="EM289" s="26"/>
      <c r="EN289" s="26"/>
      <c r="EO289" s="26"/>
      <c r="EP289" s="57">
        <f t="shared" si="216"/>
        <v>255</v>
      </c>
      <c r="EQ289" s="303"/>
      <c r="ER289" s="36" t="str">
        <f t="shared" si="217"/>
        <v/>
      </c>
      <c r="ES289" s="26"/>
      <c r="ET289" s="26"/>
      <c r="EU289" s="26"/>
      <c r="EV289" s="26"/>
      <c r="EW289" s="26"/>
      <c r="EX289" s="57">
        <f t="shared" si="218"/>
        <v>255</v>
      </c>
      <c r="EY289" s="303"/>
      <c r="EZ289" s="36" t="str">
        <f t="shared" si="219"/>
        <v/>
      </c>
      <c r="FA289" s="26"/>
      <c r="FB289" s="26"/>
      <c r="FC289" s="26"/>
      <c r="FD289" s="26"/>
      <c r="FE289" s="26"/>
    </row>
    <row r="290" spans="1:161" ht="14.5">
      <c r="A290" s="26"/>
      <c r="B290" s="57">
        <f t="shared" si="181"/>
        <v>256</v>
      </c>
      <c r="C290" s="462"/>
      <c r="D290" s="36" t="str">
        <f t="shared" si="180"/>
        <v/>
      </c>
      <c r="E290" s="26"/>
      <c r="F290" s="26"/>
      <c r="G290" s="26"/>
      <c r="H290" s="26"/>
      <c r="I290" s="26"/>
      <c r="J290" s="57">
        <f t="shared" si="182"/>
        <v>256</v>
      </c>
      <c r="K290" s="462"/>
      <c r="L290" s="36" t="str">
        <f t="shared" si="183"/>
        <v/>
      </c>
      <c r="M290" s="26"/>
      <c r="N290" s="26"/>
      <c r="O290" s="26"/>
      <c r="P290" s="26"/>
      <c r="Q290" s="26"/>
      <c r="R290" s="57">
        <f t="shared" si="184"/>
        <v>256</v>
      </c>
      <c r="S290" s="462"/>
      <c r="T290" s="36" t="str">
        <f t="shared" si="185"/>
        <v/>
      </c>
      <c r="U290" s="26"/>
      <c r="V290" s="26"/>
      <c r="W290" s="26"/>
      <c r="X290" s="26"/>
      <c r="Y290" s="26"/>
      <c r="Z290" s="57">
        <f t="shared" si="186"/>
        <v>256</v>
      </c>
      <c r="AA290" s="462"/>
      <c r="AB290" s="36" t="str">
        <f t="shared" si="187"/>
        <v/>
      </c>
      <c r="AC290" s="26"/>
      <c r="AD290" s="26"/>
      <c r="AE290" s="26"/>
      <c r="AF290" s="26"/>
      <c r="AG290" s="26"/>
      <c r="AH290" s="57">
        <f t="shared" si="188"/>
        <v>256</v>
      </c>
      <c r="AI290" s="462"/>
      <c r="AJ290" s="36" t="str">
        <f t="shared" si="189"/>
        <v/>
      </c>
      <c r="AK290" s="26"/>
      <c r="AL290" s="26"/>
      <c r="AM290" s="26"/>
      <c r="AN290" s="26"/>
      <c r="AO290" s="26"/>
      <c r="AP290" s="57">
        <f t="shared" si="190"/>
        <v>256</v>
      </c>
      <c r="AQ290" s="462"/>
      <c r="AR290" s="36" t="str">
        <f t="shared" si="191"/>
        <v/>
      </c>
      <c r="AS290" s="26"/>
      <c r="AT290" s="26"/>
      <c r="AU290" s="26"/>
      <c r="AV290" s="26"/>
      <c r="AW290" s="26"/>
      <c r="AX290" s="57">
        <f t="shared" si="192"/>
        <v>256</v>
      </c>
      <c r="AY290" s="462"/>
      <c r="AZ290" s="36" t="str">
        <f t="shared" si="193"/>
        <v/>
      </c>
      <c r="BA290" s="26"/>
      <c r="BB290" s="26"/>
      <c r="BC290" s="26"/>
      <c r="BD290" s="26"/>
      <c r="BE290" s="26"/>
      <c r="BF290" s="57">
        <f t="shared" si="194"/>
        <v>256</v>
      </c>
      <c r="BG290" s="462"/>
      <c r="BH290" s="36" t="str">
        <f t="shared" si="195"/>
        <v/>
      </c>
      <c r="BI290" s="26"/>
      <c r="BJ290" s="26"/>
      <c r="BK290" s="26"/>
      <c r="BL290" s="26"/>
      <c r="BM290" s="26"/>
      <c r="BN290" s="57">
        <f t="shared" si="196"/>
        <v>256</v>
      </c>
      <c r="BO290" s="303"/>
      <c r="BP290" s="36" t="str">
        <f t="shared" si="197"/>
        <v/>
      </c>
      <c r="BQ290" s="26"/>
      <c r="BR290" s="26"/>
      <c r="BS290" s="26"/>
      <c r="BT290" s="26"/>
      <c r="BU290" s="26"/>
      <c r="BV290" s="57">
        <f t="shared" si="198"/>
        <v>256</v>
      </c>
      <c r="BW290" s="303"/>
      <c r="BX290" s="36" t="str">
        <f t="shared" si="199"/>
        <v/>
      </c>
      <c r="BY290" s="26"/>
      <c r="BZ290" s="26"/>
      <c r="CA290" s="26"/>
      <c r="CB290" s="26"/>
      <c r="CC290" s="26"/>
      <c r="CD290" s="57">
        <f t="shared" si="200"/>
        <v>256</v>
      </c>
      <c r="CE290" s="303"/>
      <c r="CF290" s="36" t="str">
        <f t="shared" si="201"/>
        <v/>
      </c>
      <c r="CL290" s="57">
        <f t="shared" si="202"/>
        <v>256</v>
      </c>
      <c r="CM290" s="303"/>
      <c r="CN290" s="36" t="str">
        <f t="shared" si="203"/>
        <v/>
      </c>
      <c r="CT290" s="57">
        <f t="shared" si="204"/>
        <v>256</v>
      </c>
      <c r="CU290" s="303"/>
      <c r="CV290" s="36" t="str">
        <f t="shared" si="205"/>
        <v/>
      </c>
      <c r="DB290" s="57">
        <f t="shared" si="206"/>
        <v>256</v>
      </c>
      <c r="DC290" s="303"/>
      <c r="DD290" s="36" t="str">
        <f t="shared" si="207"/>
        <v/>
      </c>
      <c r="DJ290" s="57">
        <f t="shared" si="208"/>
        <v>256</v>
      </c>
      <c r="DK290" s="303"/>
      <c r="DL290" s="36" t="str">
        <f t="shared" si="209"/>
        <v/>
      </c>
      <c r="DR290" s="57">
        <f t="shared" si="210"/>
        <v>256</v>
      </c>
      <c r="DS290" s="303"/>
      <c r="DT290" s="36" t="str">
        <f t="shared" si="211"/>
        <v/>
      </c>
      <c r="DZ290" s="57">
        <f t="shared" si="212"/>
        <v>256</v>
      </c>
      <c r="EA290" s="303"/>
      <c r="EB290" s="36" t="str">
        <f t="shared" si="213"/>
        <v/>
      </c>
      <c r="EC290" s="26"/>
      <c r="ED290" s="26"/>
      <c r="EE290" s="26"/>
      <c r="EF290" s="26"/>
      <c r="EG290" s="26"/>
      <c r="EH290" s="57">
        <f t="shared" si="214"/>
        <v>256</v>
      </c>
      <c r="EI290" s="303"/>
      <c r="EJ290" s="36" t="str">
        <f t="shared" si="215"/>
        <v/>
      </c>
      <c r="EK290" s="26"/>
      <c r="EL290" s="26"/>
      <c r="EM290" s="26"/>
      <c r="EN290" s="26"/>
      <c r="EO290" s="26"/>
      <c r="EP290" s="57">
        <f t="shared" si="216"/>
        <v>256</v>
      </c>
      <c r="EQ290" s="303"/>
      <c r="ER290" s="36" t="str">
        <f t="shared" si="217"/>
        <v/>
      </c>
      <c r="ES290" s="26"/>
      <c r="ET290" s="26"/>
      <c r="EU290" s="26"/>
      <c r="EV290" s="26"/>
      <c r="EW290" s="26"/>
      <c r="EX290" s="57">
        <f t="shared" si="218"/>
        <v>256</v>
      </c>
      <c r="EY290" s="303"/>
      <c r="EZ290" s="36" t="str">
        <f t="shared" si="219"/>
        <v/>
      </c>
      <c r="FA290" s="26"/>
      <c r="FB290" s="26"/>
      <c r="FC290" s="26"/>
      <c r="FD290" s="26"/>
      <c r="FE290" s="26"/>
    </row>
    <row r="291" spans="1:161" ht="14.5">
      <c r="A291" s="26"/>
      <c r="B291" s="57">
        <f t="shared" si="181"/>
        <v>257</v>
      </c>
      <c r="C291" s="462"/>
      <c r="D291" s="36" t="str">
        <f t="shared" ref="D291:D334" si="220">IF(C291=0,"",IF(C291="","",IF(C291&gt;$G$12,"High",IF(C291&lt;$G$13,"Low",""))))</f>
        <v/>
      </c>
      <c r="E291" s="26"/>
      <c r="F291" s="26"/>
      <c r="G291" s="26"/>
      <c r="H291" s="26"/>
      <c r="I291" s="26"/>
      <c r="J291" s="57">
        <f t="shared" si="182"/>
        <v>257</v>
      </c>
      <c r="K291" s="462"/>
      <c r="L291" s="36" t="str">
        <f t="shared" si="183"/>
        <v/>
      </c>
      <c r="M291" s="26"/>
      <c r="N291" s="26"/>
      <c r="O291" s="26"/>
      <c r="P291" s="26"/>
      <c r="Q291" s="26"/>
      <c r="R291" s="57">
        <f t="shared" si="184"/>
        <v>257</v>
      </c>
      <c r="S291" s="462"/>
      <c r="T291" s="36" t="str">
        <f t="shared" si="185"/>
        <v/>
      </c>
      <c r="U291" s="26"/>
      <c r="V291" s="26"/>
      <c r="W291" s="26"/>
      <c r="X291" s="26"/>
      <c r="Y291" s="26"/>
      <c r="Z291" s="57">
        <f t="shared" si="186"/>
        <v>257</v>
      </c>
      <c r="AA291" s="462"/>
      <c r="AB291" s="36" t="str">
        <f t="shared" si="187"/>
        <v/>
      </c>
      <c r="AC291" s="26"/>
      <c r="AD291" s="26"/>
      <c r="AE291" s="26"/>
      <c r="AF291" s="26"/>
      <c r="AG291" s="26"/>
      <c r="AH291" s="57">
        <f t="shared" si="188"/>
        <v>257</v>
      </c>
      <c r="AI291" s="462"/>
      <c r="AJ291" s="36" t="str">
        <f t="shared" si="189"/>
        <v/>
      </c>
      <c r="AK291" s="26"/>
      <c r="AL291" s="26"/>
      <c r="AM291" s="26"/>
      <c r="AN291" s="26"/>
      <c r="AO291" s="26"/>
      <c r="AP291" s="57">
        <f t="shared" si="190"/>
        <v>257</v>
      </c>
      <c r="AQ291" s="462"/>
      <c r="AR291" s="36" t="str">
        <f t="shared" si="191"/>
        <v/>
      </c>
      <c r="AS291" s="26"/>
      <c r="AT291" s="26"/>
      <c r="AU291" s="26"/>
      <c r="AV291" s="26"/>
      <c r="AW291" s="26"/>
      <c r="AX291" s="57">
        <f t="shared" si="192"/>
        <v>257</v>
      </c>
      <c r="AY291" s="462"/>
      <c r="AZ291" s="36" t="str">
        <f t="shared" si="193"/>
        <v/>
      </c>
      <c r="BA291" s="26"/>
      <c r="BB291" s="26"/>
      <c r="BC291" s="26"/>
      <c r="BD291" s="26"/>
      <c r="BE291" s="26"/>
      <c r="BF291" s="57">
        <f t="shared" si="194"/>
        <v>257</v>
      </c>
      <c r="BG291" s="462"/>
      <c r="BH291" s="36" t="str">
        <f t="shared" si="195"/>
        <v/>
      </c>
      <c r="BI291" s="26"/>
      <c r="BJ291" s="26"/>
      <c r="BK291" s="26"/>
      <c r="BL291" s="26"/>
      <c r="BM291" s="26"/>
      <c r="BN291" s="57">
        <f t="shared" si="196"/>
        <v>257</v>
      </c>
      <c r="BO291" s="303"/>
      <c r="BP291" s="36" t="str">
        <f t="shared" si="197"/>
        <v/>
      </c>
      <c r="BQ291" s="26"/>
      <c r="BR291" s="26"/>
      <c r="BS291" s="26"/>
      <c r="BT291" s="26"/>
      <c r="BU291" s="26"/>
      <c r="BV291" s="57">
        <f t="shared" si="198"/>
        <v>257</v>
      </c>
      <c r="BW291" s="303"/>
      <c r="BX291" s="36" t="str">
        <f t="shared" si="199"/>
        <v/>
      </c>
      <c r="BY291" s="26"/>
      <c r="BZ291" s="26"/>
      <c r="CA291" s="26"/>
      <c r="CB291" s="26"/>
      <c r="CC291" s="26"/>
      <c r="CD291" s="57">
        <f t="shared" si="200"/>
        <v>257</v>
      </c>
      <c r="CE291" s="303"/>
      <c r="CF291" s="36" t="str">
        <f t="shared" si="201"/>
        <v/>
      </c>
      <c r="CL291" s="57">
        <f t="shared" si="202"/>
        <v>257</v>
      </c>
      <c r="CM291" s="303"/>
      <c r="CN291" s="36" t="str">
        <f t="shared" si="203"/>
        <v/>
      </c>
      <c r="CT291" s="57">
        <f t="shared" si="204"/>
        <v>257</v>
      </c>
      <c r="CU291" s="303"/>
      <c r="CV291" s="36" t="str">
        <f t="shared" si="205"/>
        <v/>
      </c>
      <c r="DB291" s="57">
        <f t="shared" si="206"/>
        <v>257</v>
      </c>
      <c r="DC291" s="303"/>
      <c r="DD291" s="36" t="str">
        <f t="shared" si="207"/>
        <v/>
      </c>
      <c r="DJ291" s="57">
        <f t="shared" si="208"/>
        <v>257</v>
      </c>
      <c r="DK291" s="303"/>
      <c r="DL291" s="36" t="str">
        <f t="shared" si="209"/>
        <v/>
      </c>
      <c r="DR291" s="57">
        <f t="shared" si="210"/>
        <v>257</v>
      </c>
      <c r="DS291" s="303"/>
      <c r="DT291" s="36" t="str">
        <f t="shared" si="211"/>
        <v/>
      </c>
      <c r="DZ291" s="57">
        <f t="shared" si="212"/>
        <v>257</v>
      </c>
      <c r="EA291" s="303"/>
      <c r="EB291" s="36" t="str">
        <f t="shared" si="213"/>
        <v/>
      </c>
      <c r="EC291" s="26"/>
      <c r="ED291" s="26"/>
      <c r="EE291" s="26"/>
      <c r="EF291" s="26"/>
      <c r="EG291" s="26"/>
      <c r="EH291" s="57">
        <f t="shared" si="214"/>
        <v>257</v>
      </c>
      <c r="EI291" s="303"/>
      <c r="EJ291" s="36" t="str">
        <f t="shared" si="215"/>
        <v/>
      </c>
      <c r="EK291" s="26"/>
      <c r="EL291" s="26"/>
      <c r="EM291" s="26"/>
      <c r="EN291" s="26"/>
      <c r="EO291" s="26"/>
      <c r="EP291" s="57">
        <f t="shared" si="216"/>
        <v>257</v>
      </c>
      <c r="EQ291" s="303"/>
      <c r="ER291" s="36" t="str">
        <f t="shared" si="217"/>
        <v/>
      </c>
      <c r="ES291" s="26"/>
      <c r="ET291" s="26"/>
      <c r="EU291" s="26"/>
      <c r="EV291" s="26"/>
      <c r="EW291" s="26"/>
      <c r="EX291" s="57">
        <f t="shared" si="218"/>
        <v>257</v>
      </c>
      <c r="EY291" s="303"/>
      <c r="EZ291" s="36" t="str">
        <f t="shared" si="219"/>
        <v/>
      </c>
      <c r="FA291" s="26"/>
      <c r="FB291" s="26"/>
      <c r="FC291" s="26"/>
      <c r="FD291" s="26"/>
      <c r="FE291" s="26"/>
    </row>
    <row r="292" spans="1:161" ht="14.5">
      <c r="A292" s="26"/>
      <c r="B292" s="57">
        <f t="shared" si="181"/>
        <v>258</v>
      </c>
      <c r="C292" s="462"/>
      <c r="D292" s="36" t="str">
        <f t="shared" si="220"/>
        <v/>
      </c>
      <c r="E292" s="26"/>
      <c r="F292" s="26"/>
      <c r="G292" s="26"/>
      <c r="H292" s="26"/>
      <c r="I292" s="26"/>
      <c r="J292" s="57">
        <f t="shared" si="182"/>
        <v>258</v>
      </c>
      <c r="K292" s="462"/>
      <c r="L292" s="36" t="str">
        <f t="shared" ref="L292:L334" si="221">IF(K292=0,"",IF(K292="","",IF(K292&gt;$O$12,"High",IF(K292&lt;$O$13,"Low",""))))</f>
        <v/>
      </c>
      <c r="M292" s="26"/>
      <c r="N292" s="26"/>
      <c r="O292" s="26"/>
      <c r="P292" s="26"/>
      <c r="Q292" s="26"/>
      <c r="R292" s="57">
        <f t="shared" si="184"/>
        <v>258</v>
      </c>
      <c r="S292" s="462"/>
      <c r="T292" s="36" t="str">
        <f t="shared" ref="T292:T334" si="222">IF(S292=0,"",IF(S292="","",IF(S292&gt;$W$12,"High",IF(S292&lt;$W$13,"Low",""))))</f>
        <v/>
      </c>
      <c r="U292" s="26"/>
      <c r="V292" s="26"/>
      <c r="W292" s="26"/>
      <c r="X292" s="26"/>
      <c r="Y292" s="26"/>
      <c r="Z292" s="57">
        <f t="shared" si="186"/>
        <v>258</v>
      </c>
      <c r="AA292" s="462"/>
      <c r="AB292" s="36" t="str">
        <f t="shared" ref="AB292:AB334" si="223">IF(AA292=0,"",IF(AA292="","",IF(AA292&gt;$AE$12,"High",IF(AA292&lt;$AE$13,"Low",""))))</f>
        <v/>
      </c>
      <c r="AC292" s="26"/>
      <c r="AD292" s="26"/>
      <c r="AE292" s="26"/>
      <c r="AF292" s="26"/>
      <c r="AG292" s="26"/>
      <c r="AH292" s="57">
        <f t="shared" si="188"/>
        <v>258</v>
      </c>
      <c r="AI292" s="462"/>
      <c r="AJ292" s="36" t="str">
        <f t="shared" ref="AJ292:AJ334" si="224">IF(AI292=0,"",IF(AI292="","",IF(AI292&gt;$AM$12,"High",IF(AI292&lt;$SM$13,"Low",""))))</f>
        <v/>
      </c>
      <c r="AK292" s="26"/>
      <c r="AL292" s="26"/>
      <c r="AM292" s="26"/>
      <c r="AN292" s="26"/>
      <c r="AO292" s="26"/>
      <c r="AP292" s="57">
        <f t="shared" si="190"/>
        <v>258</v>
      </c>
      <c r="AQ292" s="462"/>
      <c r="AR292" s="36" t="str">
        <f t="shared" ref="AR292:AR334" si="225">IF(AQ292=0,"",IF(AQ292="","",IF(AQ292&gt;$AU$12,"High",IF(AQ292&lt;$AU$13,"Low",""))))</f>
        <v/>
      </c>
      <c r="AS292" s="26"/>
      <c r="AT292" s="26"/>
      <c r="AU292" s="26"/>
      <c r="AV292" s="26"/>
      <c r="AW292" s="26"/>
      <c r="AX292" s="57">
        <f t="shared" si="192"/>
        <v>258</v>
      </c>
      <c r="AY292" s="462"/>
      <c r="AZ292" s="36" t="str">
        <f t="shared" ref="AZ292:AZ334" si="226">IF(AY292=0,"",IF(AY292="","",IF(AY292&gt;$BC$12,"High",IF(AY292&lt;$BC$13,"Low",""))))</f>
        <v/>
      </c>
      <c r="BA292" s="26"/>
      <c r="BB292" s="26"/>
      <c r="BC292" s="26"/>
      <c r="BD292" s="26"/>
      <c r="BE292" s="26"/>
      <c r="BF292" s="57">
        <f t="shared" si="194"/>
        <v>258</v>
      </c>
      <c r="BG292" s="462"/>
      <c r="BH292" s="36" t="str">
        <f t="shared" ref="BH292:BH334" si="227">IF(BG292=0,"",IF(BG292="","",IF(BG292&gt;$BK$12,"High",IF(BG292&lt;$BK$13,"Low",""))))</f>
        <v/>
      </c>
      <c r="BI292" s="26"/>
      <c r="BJ292" s="26"/>
      <c r="BK292" s="26"/>
      <c r="BL292" s="26"/>
      <c r="BM292" s="26"/>
      <c r="BN292" s="57">
        <f t="shared" si="196"/>
        <v>258</v>
      </c>
      <c r="BO292" s="303"/>
      <c r="BP292" s="36" t="str">
        <f t="shared" ref="BP292:BP334" si="228">IF(BO292=0,"",IF(BO292="","",IF(BO292&gt;$BS$12,"High",IF(BO292&lt;$BS$13,"Low",""))))</f>
        <v/>
      </c>
      <c r="BQ292" s="26"/>
      <c r="BR292" s="26"/>
      <c r="BS292" s="26"/>
      <c r="BT292" s="26"/>
      <c r="BU292" s="26"/>
      <c r="BV292" s="57">
        <f t="shared" si="198"/>
        <v>258</v>
      </c>
      <c r="BW292" s="303"/>
      <c r="BX292" s="36" t="str">
        <f t="shared" ref="BX292:BX334" si="229">IF(BW292=0,"",IF(BW292="","",IF(BW292&gt;$CA$12,"High",IF(BW292&lt;$CA$13,"Low",""))))</f>
        <v/>
      </c>
      <c r="BY292" s="26"/>
      <c r="BZ292" s="26"/>
      <c r="CA292" s="26"/>
      <c r="CB292" s="26"/>
      <c r="CC292" s="26"/>
      <c r="CD292" s="57">
        <f t="shared" ref="CD292:CD334" si="230">1+CD291</f>
        <v>258</v>
      </c>
      <c r="CE292" s="303"/>
      <c r="CF292" s="36" t="str">
        <f t="shared" ref="CF292:CF334" si="231">IF(CE292=0,"",IF(CE292="","",IF(CE292&gt;$CI$12,"High",IF(CE292&lt;$CI$13,"Low",""))))</f>
        <v/>
      </c>
      <c r="CL292" s="57">
        <f t="shared" ref="CL292:CL334" si="232">1+CL291</f>
        <v>258</v>
      </c>
      <c r="CM292" s="303"/>
      <c r="CN292" s="36" t="str">
        <f t="shared" ref="CN292:CN334" si="233">IF(CM292=0,"",IF(CM292="","",IF(CM292&gt;$CQ$12,"High",IF(CM292&lt;$CQ$13,"Low",""))))</f>
        <v/>
      </c>
      <c r="CT292" s="57">
        <f t="shared" ref="CT292:CT334" si="234">1+CT291</f>
        <v>258</v>
      </c>
      <c r="CU292" s="303"/>
      <c r="CV292" s="36" t="str">
        <f t="shared" ref="CV292:CV334" si="235">IF(CU292=0,"",IF(CU292="","",IF(CU292&gt;$CY$12,"High",IF(CU292&lt;$CY$13,"Low",""))))</f>
        <v/>
      </c>
      <c r="DB292" s="57">
        <f t="shared" ref="DB292:DB334" si="236">1+DB291</f>
        <v>258</v>
      </c>
      <c r="DC292" s="303"/>
      <c r="DD292" s="36" t="str">
        <f t="shared" ref="DD292:DD334" si="237">IF(DC292=0,"",IF(DC292="","",IF(DC292&gt;$DG$12,"High",IF(DC292&lt;$DG$13,"Low",""))))</f>
        <v/>
      </c>
      <c r="DJ292" s="57">
        <f t="shared" ref="DJ292:DJ334" si="238">1+DJ291</f>
        <v>258</v>
      </c>
      <c r="DK292" s="303"/>
      <c r="DL292" s="36" t="str">
        <f t="shared" ref="DL292:DL334" si="239">IF(DK292=0,"",IF(DK292="","",IF(DK292&gt;$DO$12,"High",IF(DK292&lt;$DO$13,"Low",""))))</f>
        <v/>
      </c>
      <c r="DR292" s="57">
        <f t="shared" ref="DR292:DR334" si="240">1+DR291</f>
        <v>258</v>
      </c>
      <c r="DS292" s="303"/>
      <c r="DT292" s="36" t="str">
        <f t="shared" ref="DT292:DT334" si="241">IF(DS292=0,"",IF(DS292="","",IF(DS292&gt;$DW$12,"High",IF(DS292&lt;$DW$13,"Low",""))))</f>
        <v/>
      </c>
      <c r="DZ292" s="57">
        <f t="shared" ref="DZ292:DZ334" si="242">1+DZ291</f>
        <v>258</v>
      </c>
      <c r="EA292" s="303"/>
      <c r="EB292" s="36" t="str">
        <f t="shared" ref="EB292:EB334" si="243">IF(EA292=0,"",IF(EA292="","",IF(EA292&gt;$EE$12,"High",IF(EA292&lt;$EE$13,"Low",""))))</f>
        <v/>
      </c>
      <c r="EC292" s="26"/>
      <c r="ED292" s="26"/>
      <c r="EE292" s="26"/>
      <c r="EF292" s="26"/>
      <c r="EG292" s="26"/>
      <c r="EH292" s="57">
        <f t="shared" ref="EH292:EH334" si="244">1+EH291</f>
        <v>258</v>
      </c>
      <c r="EI292" s="303"/>
      <c r="EJ292" s="36" t="str">
        <f t="shared" ref="EJ292:EJ334" si="245">IF(EI292=0,"",IF(EI292="","",IF(EI292&gt;$EM$12,"High",IF(EI292&lt;$EM$13,"Low",""))))</f>
        <v/>
      </c>
      <c r="EK292" s="26"/>
      <c r="EL292" s="26"/>
      <c r="EM292" s="26"/>
      <c r="EN292" s="26"/>
      <c r="EO292" s="26"/>
      <c r="EP292" s="57">
        <f t="shared" ref="EP292:EP334" si="246">1+EP291</f>
        <v>258</v>
      </c>
      <c r="EQ292" s="303"/>
      <c r="ER292" s="36" t="str">
        <f t="shared" ref="ER292:ER334" si="247">IF(EQ292=0,"",IF(EQ292="","",IF(EQ292&gt;$EU$12,"High",IF(EQ292&lt;$EU$13,"Low",""))))</f>
        <v/>
      </c>
      <c r="ES292" s="26"/>
      <c r="ET292" s="26"/>
      <c r="EU292" s="26"/>
      <c r="EV292" s="26"/>
      <c r="EW292" s="26"/>
      <c r="EX292" s="57">
        <f t="shared" ref="EX292:EX334" si="248">1+EX291</f>
        <v>258</v>
      </c>
      <c r="EY292" s="303"/>
      <c r="EZ292" s="36" t="str">
        <f t="shared" ref="EZ292:EZ334" si="249">IF(EY292=0,"",IF(EY292="","",IF(EY292&gt;$FC$12,"High",IF(EY292&lt;$FC$13,"Low",""))))</f>
        <v/>
      </c>
      <c r="FA292" s="26"/>
      <c r="FB292" s="26"/>
      <c r="FC292" s="26"/>
      <c r="FD292" s="26"/>
      <c r="FE292" s="26"/>
    </row>
    <row r="293" spans="1:161" ht="14.5">
      <c r="A293" s="26"/>
      <c r="B293" s="57">
        <f t="shared" ref="B293:B334" si="250">1+B292</f>
        <v>259</v>
      </c>
      <c r="C293" s="462"/>
      <c r="D293" s="36" t="str">
        <f t="shared" si="220"/>
        <v/>
      </c>
      <c r="E293" s="26"/>
      <c r="F293" s="26"/>
      <c r="G293" s="26"/>
      <c r="H293" s="26"/>
      <c r="I293" s="26"/>
      <c r="J293" s="57">
        <f t="shared" ref="J293:J334" si="251">1+J292</f>
        <v>259</v>
      </c>
      <c r="K293" s="462"/>
      <c r="L293" s="36" t="str">
        <f t="shared" si="221"/>
        <v/>
      </c>
      <c r="M293" s="26"/>
      <c r="N293" s="26"/>
      <c r="O293" s="26"/>
      <c r="P293" s="26"/>
      <c r="Q293" s="26"/>
      <c r="R293" s="57">
        <f t="shared" ref="R293:R334" si="252">1+R292</f>
        <v>259</v>
      </c>
      <c r="S293" s="462"/>
      <c r="T293" s="36" t="str">
        <f t="shared" si="222"/>
        <v/>
      </c>
      <c r="U293" s="26"/>
      <c r="V293" s="26"/>
      <c r="W293" s="26"/>
      <c r="X293" s="26"/>
      <c r="Y293" s="26"/>
      <c r="Z293" s="57">
        <f t="shared" ref="Z293:Z334" si="253">1+Z292</f>
        <v>259</v>
      </c>
      <c r="AA293" s="462"/>
      <c r="AB293" s="36" t="str">
        <f t="shared" si="223"/>
        <v/>
      </c>
      <c r="AC293" s="26"/>
      <c r="AD293" s="26"/>
      <c r="AE293" s="26"/>
      <c r="AF293" s="26"/>
      <c r="AG293" s="26"/>
      <c r="AH293" s="57">
        <f t="shared" ref="AH293:AH334" si="254">1+AH292</f>
        <v>259</v>
      </c>
      <c r="AI293" s="462"/>
      <c r="AJ293" s="36" t="str">
        <f t="shared" si="224"/>
        <v/>
      </c>
      <c r="AK293" s="26"/>
      <c r="AL293" s="26"/>
      <c r="AM293" s="26"/>
      <c r="AN293" s="26"/>
      <c r="AO293" s="26"/>
      <c r="AP293" s="57">
        <f t="shared" ref="AP293:AP334" si="255">1+AP292</f>
        <v>259</v>
      </c>
      <c r="AQ293" s="462"/>
      <c r="AR293" s="36" t="str">
        <f t="shared" si="225"/>
        <v/>
      </c>
      <c r="AS293" s="26"/>
      <c r="AT293" s="26"/>
      <c r="AU293" s="26"/>
      <c r="AV293" s="26"/>
      <c r="AW293" s="26"/>
      <c r="AX293" s="57">
        <f t="shared" ref="AX293:AX334" si="256">1+AX292</f>
        <v>259</v>
      </c>
      <c r="AY293" s="462"/>
      <c r="AZ293" s="36" t="str">
        <f t="shared" si="226"/>
        <v/>
      </c>
      <c r="BA293" s="26"/>
      <c r="BB293" s="26"/>
      <c r="BC293" s="26"/>
      <c r="BD293" s="26"/>
      <c r="BE293" s="26"/>
      <c r="BF293" s="57">
        <f t="shared" ref="BF293:BF334" si="257">1+BF292</f>
        <v>259</v>
      </c>
      <c r="BG293" s="462"/>
      <c r="BH293" s="36" t="str">
        <f t="shared" si="227"/>
        <v/>
      </c>
      <c r="BI293" s="26"/>
      <c r="BJ293" s="26"/>
      <c r="BK293" s="26"/>
      <c r="BL293" s="26"/>
      <c r="BM293" s="26"/>
      <c r="BN293" s="57">
        <f t="shared" ref="BN293:BN334" si="258">1+BN292</f>
        <v>259</v>
      </c>
      <c r="BO293" s="303"/>
      <c r="BP293" s="36" t="str">
        <f t="shared" si="228"/>
        <v/>
      </c>
      <c r="BQ293" s="26"/>
      <c r="BR293" s="26"/>
      <c r="BS293" s="26"/>
      <c r="BT293" s="26"/>
      <c r="BU293" s="26"/>
      <c r="BV293" s="57">
        <f t="shared" ref="BV293:BV334" si="259">1+BV292</f>
        <v>259</v>
      </c>
      <c r="BW293" s="303"/>
      <c r="BX293" s="36" t="str">
        <f t="shared" si="229"/>
        <v/>
      </c>
      <c r="BY293" s="26"/>
      <c r="BZ293" s="26"/>
      <c r="CA293" s="26"/>
      <c r="CB293" s="26"/>
      <c r="CC293" s="26"/>
      <c r="CD293" s="57">
        <f t="shared" si="230"/>
        <v>259</v>
      </c>
      <c r="CE293" s="303"/>
      <c r="CF293" s="36" t="str">
        <f t="shared" si="231"/>
        <v/>
      </c>
      <c r="CL293" s="57">
        <f t="shared" si="232"/>
        <v>259</v>
      </c>
      <c r="CM293" s="303"/>
      <c r="CN293" s="36" t="str">
        <f t="shared" si="233"/>
        <v/>
      </c>
      <c r="CT293" s="57">
        <f t="shared" si="234"/>
        <v>259</v>
      </c>
      <c r="CU293" s="303"/>
      <c r="CV293" s="36" t="str">
        <f t="shared" si="235"/>
        <v/>
      </c>
      <c r="DB293" s="57">
        <f t="shared" si="236"/>
        <v>259</v>
      </c>
      <c r="DC293" s="303"/>
      <c r="DD293" s="36" t="str">
        <f t="shared" si="237"/>
        <v/>
      </c>
      <c r="DJ293" s="57">
        <f t="shared" si="238"/>
        <v>259</v>
      </c>
      <c r="DK293" s="303"/>
      <c r="DL293" s="36" t="str">
        <f t="shared" si="239"/>
        <v/>
      </c>
      <c r="DR293" s="57">
        <f t="shared" si="240"/>
        <v>259</v>
      </c>
      <c r="DS293" s="303"/>
      <c r="DT293" s="36" t="str">
        <f t="shared" si="241"/>
        <v/>
      </c>
      <c r="DZ293" s="57">
        <f t="shared" si="242"/>
        <v>259</v>
      </c>
      <c r="EA293" s="303"/>
      <c r="EB293" s="36" t="str">
        <f t="shared" si="243"/>
        <v/>
      </c>
      <c r="EC293" s="26"/>
      <c r="ED293" s="26"/>
      <c r="EE293" s="26"/>
      <c r="EF293" s="26"/>
      <c r="EG293" s="26"/>
      <c r="EH293" s="57">
        <f t="shared" si="244"/>
        <v>259</v>
      </c>
      <c r="EI293" s="303"/>
      <c r="EJ293" s="36" t="str">
        <f t="shared" si="245"/>
        <v/>
      </c>
      <c r="EK293" s="26"/>
      <c r="EL293" s="26"/>
      <c r="EM293" s="26"/>
      <c r="EN293" s="26"/>
      <c r="EO293" s="26"/>
      <c r="EP293" s="57">
        <f t="shared" si="246"/>
        <v>259</v>
      </c>
      <c r="EQ293" s="303"/>
      <c r="ER293" s="36" t="str">
        <f t="shared" si="247"/>
        <v/>
      </c>
      <c r="ES293" s="26"/>
      <c r="ET293" s="26"/>
      <c r="EU293" s="26"/>
      <c r="EV293" s="26"/>
      <c r="EW293" s="26"/>
      <c r="EX293" s="57">
        <f t="shared" si="248"/>
        <v>259</v>
      </c>
      <c r="EY293" s="303"/>
      <c r="EZ293" s="36" t="str">
        <f t="shared" si="249"/>
        <v/>
      </c>
      <c r="FA293" s="26"/>
      <c r="FB293" s="26"/>
      <c r="FC293" s="26"/>
      <c r="FD293" s="26"/>
      <c r="FE293" s="26"/>
    </row>
    <row r="294" spans="1:161" ht="14.5">
      <c r="A294" s="26"/>
      <c r="B294" s="57">
        <f t="shared" si="250"/>
        <v>260</v>
      </c>
      <c r="C294" s="462"/>
      <c r="D294" s="36" t="str">
        <f t="shared" si="220"/>
        <v/>
      </c>
      <c r="E294" s="26"/>
      <c r="F294" s="26"/>
      <c r="G294" s="26"/>
      <c r="H294" s="26"/>
      <c r="I294" s="26"/>
      <c r="J294" s="57">
        <f t="shared" si="251"/>
        <v>260</v>
      </c>
      <c r="K294" s="462"/>
      <c r="L294" s="36" t="str">
        <f t="shared" si="221"/>
        <v/>
      </c>
      <c r="M294" s="26"/>
      <c r="N294" s="26"/>
      <c r="O294" s="26"/>
      <c r="P294" s="26"/>
      <c r="Q294" s="26"/>
      <c r="R294" s="57">
        <f t="shared" si="252"/>
        <v>260</v>
      </c>
      <c r="S294" s="462"/>
      <c r="T294" s="36" t="str">
        <f t="shared" si="222"/>
        <v/>
      </c>
      <c r="U294" s="26"/>
      <c r="V294" s="26"/>
      <c r="W294" s="26"/>
      <c r="X294" s="26"/>
      <c r="Y294" s="26"/>
      <c r="Z294" s="57">
        <f t="shared" si="253"/>
        <v>260</v>
      </c>
      <c r="AA294" s="462"/>
      <c r="AB294" s="36" t="str">
        <f t="shared" si="223"/>
        <v/>
      </c>
      <c r="AC294" s="26"/>
      <c r="AD294" s="26"/>
      <c r="AE294" s="26"/>
      <c r="AF294" s="26"/>
      <c r="AG294" s="26"/>
      <c r="AH294" s="57">
        <f t="shared" si="254"/>
        <v>260</v>
      </c>
      <c r="AI294" s="462"/>
      <c r="AJ294" s="36" t="str">
        <f t="shared" si="224"/>
        <v/>
      </c>
      <c r="AK294" s="26"/>
      <c r="AL294" s="26"/>
      <c r="AM294" s="26"/>
      <c r="AN294" s="26"/>
      <c r="AO294" s="26"/>
      <c r="AP294" s="57">
        <f t="shared" si="255"/>
        <v>260</v>
      </c>
      <c r="AQ294" s="462"/>
      <c r="AR294" s="36" t="str">
        <f t="shared" si="225"/>
        <v/>
      </c>
      <c r="AS294" s="26"/>
      <c r="AT294" s="26"/>
      <c r="AU294" s="26"/>
      <c r="AV294" s="26"/>
      <c r="AW294" s="26"/>
      <c r="AX294" s="57">
        <f t="shared" si="256"/>
        <v>260</v>
      </c>
      <c r="AY294" s="462"/>
      <c r="AZ294" s="36" t="str">
        <f t="shared" si="226"/>
        <v/>
      </c>
      <c r="BA294" s="26"/>
      <c r="BB294" s="26"/>
      <c r="BC294" s="26"/>
      <c r="BD294" s="26"/>
      <c r="BE294" s="26"/>
      <c r="BF294" s="57">
        <f t="shared" si="257"/>
        <v>260</v>
      </c>
      <c r="BG294" s="462"/>
      <c r="BH294" s="36" t="str">
        <f t="shared" si="227"/>
        <v/>
      </c>
      <c r="BI294" s="26"/>
      <c r="BJ294" s="26"/>
      <c r="BK294" s="26"/>
      <c r="BL294" s="26"/>
      <c r="BM294" s="26"/>
      <c r="BN294" s="57">
        <f t="shared" si="258"/>
        <v>260</v>
      </c>
      <c r="BO294" s="303"/>
      <c r="BP294" s="36" t="str">
        <f t="shared" si="228"/>
        <v/>
      </c>
      <c r="BQ294" s="26"/>
      <c r="BR294" s="26"/>
      <c r="BS294" s="26"/>
      <c r="BT294" s="26"/>
      <c r="BU294" s="26"/>
      <c r="BV294" s="57">
        <f t="shared" si="259"/>
        <v>260</v>
      </c>
      <c r="BW294" s="303"/>
      <c r="BX294" s="36" t="str">
        <f t="shared" si="229"/>
        <v/>
      </c>
      <c r="BY294" s="26"/>
      <c r="BZ294" s="26"/>
      <c r="CA294" s="26"/>
      <c r="CB294" s="26"/>
      <c r="CC294" s="26"/>
      <c r="CD294" s="57">
        <f t="shared" si="230"/>
        <v>260</v>
      </c>
      <c r="CE294" s="303"/>
      <c r="CF294" s="36" t="str">
        <f t="shared" si="231"/>
        <v/>
      </c>
      <c r="CL294" s="57">
        <f t="shared" si="232"/>
        <v>260</v>
      </c>
      <c r="CM294" s="303"/>
      <c r="CN294" s="36" t="str">
        <f t="shared" si="233"/>
        <v/>
      </c>
      <c r="CT294" s="57">
        <f t="shared" si="234"/>
        <v>260</v>
      </c>
      <c r="CU294" s="303"/>
      <c r="CV294" s="36" t="str">
        <f t="shared" si="235"/>
        <v/>
      </c>
      <c r="DB294" s="57">
        <f t="shared" si="236"/>
        <v>260</v>
      </c>
      <c r="DC294" s="303"/>
      <c r="DD294" s="36" t="str">
        <f t="shared" si="237"/>
        <v/>
      </c>
      <c r="DJ294" s="57">
        <f t="shared" si="238"/>
        <v>260</v>
      </c>
      <c r="DK294" s="303"/>
      <c r="DL294" s="36" t="str">
        <f t="shared" si="239"/>
        <v/>
      </c>
      <c r="DR294" s="57">
        <f t="shared" si="240"/>
        <v>260</v>
      </c>
      <c r="DS294" s="303"/>
      <c r="DT294" s="36" t="str">
        <f t="shared" si="241"/>
        <v/>
      </c>
      <c r="DZ294" s="57">
        <f t="shared" si="242"/>
        <v>260</v>
      </c>
      <c r="EA294" s="303"/>
      <c r="EB294" s="36" t="str">
        <f t="shared" si="243"/>
        <v/>
      </c>
      <c r="EC294" s="26"/>
      <c r="ED294" s="26"/>
      <c r="EE294" s="26"/>
      <c r="EF294" s="26"/>
      <c r="EG294" s="26"/>
      <c r="EH294" s="57">
        <f t="shared" si="244"/>
        <v>260</v>
      </c>
      <c r="EI294" s="303"/>
      <c r="EJ294" s="36" t="str">
        <f t="shared" si="245"/>
        <v/>
      </c>
      <c r="EK294" s="26"/>
      <c r="EL294" s="26"/>
      <c r="EM294" s="26"/>
      <c r="EN294" s="26"/>
      <c r="EO294" s="26"/>
      <c r="EP294" s="57">
        <f t="shared" si="246"/>
        <v>260</v>
      </c>
      <c r="EQ294" s="303"/>
      <c r="ER294" s="36" t="str">
        <f t="shared" si="247"/>
        <v/>
      </c>
      <c r="ES294" s="26"/>
      <c r="ET294" s="26"/>
      <c r="EU294" s="26"/>
      <c r="EV294" s="26"/>
      <c r="EW294" s="26"/>
      <c r="EX294" s="57">
        <f t="shared" si="248"/>
        <v>260</v>
      </c>
      <c r="EY294" s="303"/>
      <c r="EZ294" s="36" t="str">
        <f t="shared" si="249"/>
        <v/>
      </c>
      <c r="FA294" s="26"/>
      <c r="FB294" s="26"/>
      <c r="FC294" s="26"/>
      <c r="FD294" s="26"/>
      <c r="FE294" s="26"/>
    </row>
    <row r="295" spans="1:161" ht="14.5">
      <c r="A295" s="26"/>
      <c r="B295" s="57">
        <f t="shared" si="250"/>
        <v>261</v>
      </c>
      <c r="C295" s="462"/>
      <c r="D295" s="36" t="str">
        <f t="shared" si="220"/>
        <v/>
      </c>
      <c r="E295" s="26"/>
      <c r="F295" s="26"/>
      <c r="G295" s="26"/>
      <c r="H295" s="26"/>
      <c r="I295" s="26"/>
      <c r="J295" s="57">
        <f t="shared" si="251"/>
        <v>261</v>
      </c>
      <c r="K295" s="462"/>
      <c r="L295" s="36" t="str">
        <f t="shared" si="221"/>
        <v/>
      </c>
      <c r="M295" s="26"/>
      <c r="N295" s="26"/>
      <c r="O295" s="26"/>
      <c r="P295" s="26"/>
      <c r="Q295" s="26"/>
      <c r="R295" s="57">
        <f t="shared" si="252"/>
        <v>261</v>
      </c>
      <c r="S295" s="462"/>
      <c r="T295" s="36" t="str">
        <f t="shared" si="222"/>
        <v/>
      </c>
      <c r="U295" s="26"/>
      <c r="V295" s="26"/>
      <c r="W295" s="26"/>
      <c r="X295" s="26"/>
      <c r="Y295" s="26"/>
      <c r="Z295" s="57">
        <f t="shared" si="253"/>
        <v>261</v>
      </c>
      <c r="AA295" s="462"/>
      <c r="AB295" s="36" t="str">
        <f t="shared" si="223"/>
        <v/>
      </c>
      <c r="AC295" s="26"/>
      <c r="AD295" s="26"/>
      <c r="AE295" s="26"/>
      <c r="AF295" s="26"/>
      <c r="AG295" s="26"/>
      <c r="AH295" s="57">
        <f t="shared" si="254"/>
        <v>261</v>
      </c>
      <c r="AI295" s="462"/>
      <c r="AJ295" s="36" t="str">
        <f t="shared" si="224"/>
        <v/>
      </c>
      <c r="AK295" s="26"/>
      <c r="AL295" s="26"/>
      <c r="AM295" s="26"/>
      <c r="AN295" s="26"/>
      <c r="AO295" s="26"/>
      <c r="AP295" s="57">
        <f t="shared" si="255"/>
        <v>261</v>
      </c>
      <c r="AQ295" s="462"/>
      <c r="AR295" s="36" t="str">
        <f t="shared" si="225"/>
        <v/>
      </c>
      <c r="AS295" s="26"/>
      <c r="AT295" s="26"/>
      <c r="AU295" s="26"/>
      <c r="AV295" s="26"/>
      <c r="AW295" s="26"/>
      <c r="AX295" s="57">
        <f t="shared" si="256"/>
        <v>261</v>
      </c>
      <c r="AY295" s="462"/>
      <c r="AZ295" s="36" t="str">
        <f t="shared" si="226"/>
        <v/>
      </c>
      <c r="BA295" s="26"/>
      <c r="BB295" s="26"/>
      <c r="BC295" s="26"/>
      <c r="BD295" s="26"/>
      <c r="BE295" s="26"/>
      <c r="BF295" s="57">
        <f t="shared" si="257"/>
        <v>261</v>
      </c>
      <c r="BG295" s="462"/>
      <c r="BH295" s="36" t="str">
        <f t="shared" si="227"/>
        <v/>
      </c>
      <c r="BI295" s="26"/>
      <c r="BJ295" s="26"/>
      <c r="BK295" s="26"/>
      <c r="BL295" s="26"/>
      <c r="BM295" s="26"/>
      <c r="BN295" s="57">
        <f t="shared" si="258"/>
        <v>261</v>
      </c>
      <c r="BO295" s="303"/>
      <c r="BP295" s="36" t="str">
        <f t="shared" si="228"/>
        <v/>
      </c>
      <c r="BQ295" s="26"/>
      <c r="BR295" s="26"/>
      <c r="BS295" s="26"/>
      <c r="BT295" s="26"/>
      <c r="BU295" s="26"/>
      <c r="BV295" s="57">
        <f t="shared" si="259"/>
        <v>261</v>
      </c>
      <c r="BW295" s="303"/>
      <c r="BX295" s="36" t="str">
        <f t="shared" si="229"/>
        <v/>
      </c>
      <c r="BY295" s="26"/>
      <c r="BZ295" s="26"/>
      <c r="CA295" s="26"/>
      <c r="CB295" s="26"/>
      <c r="CC295" s="26"/>
      <c r="CD295" s="57">
        <f t="shared" si="230"/>
        <v>261</v>
      </c>
      <c r="CE295" s="303"/>
      <c r="CF295" s="36" t="str">
        <f t="shared" si="231"/>
        <v/>
      </c>
      <c r="CL295" s="57">
        <f t="shared" si="232"/>
        <v>261</v>
      </c>
      <c r="CM295" s="303"/>
      <c r="CN295" s="36" t="str">
        <f t="shared" si="233"/>
        <v/>
      </c>
      <c r="CT295" s="57">
        <f t="shared" si="234"/>
        <v>261</v>
      </c>
      <c r="CU295" s="303"/>
      <c r="CV295" s="36" t="str">
        <f t="shared" si="235"/>
        <v/>
      </c>
      <c r="DB295" s="57">
        <f t="shared" si="236"/>
        <v>261</v>
      </c>
      <c r="DC295" s="303"/>
      <c r="DD295" s="36" t="str">
        <f t="shared" si="237"/>
        <v/>
      </c>
      <c r="DJ295" s="57">
        <f t="shared" si="238"/>
        <v>261</v>
      </c>
      <c r="DK295" s="303"/>
      <c r="DL295" s="36" t="str">
        <f t="shared" si="239"/>
        <v/>
      </c>
      <c r="DR295" s="57">
        <f t="shared" si="240"/>
        <v>261</v>
      </c>
      <c r="DS295" s="303"/>
      <c r="DT295" s="36" t="str">
        <f t="shared" si="241"/>
        <v/>
      </c>
      <c r="DZ295" s="57">
        <f t="shared" si="242"/>
        <v>261</v>
      </c>
      <c r="EA295" s="303"/>
      <c r="EB295" s="36" t="str">
        <f t="shared" si="243"/>
        <v/>
      </c>
      <c r="EC295" s="26"/>
      <c r="ED295" s="26"/>
      <c r="EE295" s="26"/>
      <c r="EF295" s="26"/>
      <c r="EG295" s="26"/>
      <c r="EH295" s="57">
        <f t="shared" si="244"/>
        <v>261</v>
      </c>
      <c r="EI295" s="303"/>
      <c r="EJ295" s="36" t="str">
        <f t="shared" si="245"/>
        <v/>
      </c>
      <c r="EK295" s="26"/>
      <c r="EL295" s="26"/>
      <c r="EM295" s="26"/>
      <c r="EN295" s="26"/>
      <c r="EO295" s="26"/>
      <c r="EP295" s="57">
        <f t="shared" si="246"/>
        <v>261</v>
      </c>
      <c r="EQ295" s="303"/>
      <c r="ER295" s="36" t="str">
        <f t="shared" si="247"/>
        <v/>
      </c>
      <c r="ES295" s="26"/>
      <c r="ET295" s="26"/>
      <c r="EU295" s="26"/>
      <c r="EV295" s="26"/>
      <c r="EW295" s="26"/>
      <c r="EX295" s="57">
        <f t="shared" si="248"/>
        <v>261</v>
      </c>
      <c r="EY295" s="303"/>
      <c r="EZ295" s="36" t="str">
        <f t="shared" si="249"/>
        <v/>
      </c>
      <c r="FA295" s="26"/>
      <c r="FB295" s="26"/>
      <c r="FC295" s="26"/>
      <c r="FD295" s="26"/>
      <c r="FE295" s="26"/>
    </row>
    <row r="296" spans="1:161" ht="14.5">
      <c r="A296" s="26"/>
      <c r="B296" s="57">
        <f t="shared" si="250"/>
        <v>262</v>
      </c>
      <c r="C296" s="462"/>
      <c r="D296" s="36" t="str">
        <f t="shared" si="220"/>
        <v/>
      </c>
      <c r="E296" s="26"/>
      <c r="F296" s="26"/>
      <c r="G296" s="26"/>
      <c r="H296" s="26"/>
      <c r="I296" s="26"/>
      <c r="J296" s="57">
        <f t="shared" si="251"/>
        <v>262</v>
      </c>
      <c r="K296" s="462"/>
      <c r="L296" s="36" t="str">
        <f t="shared" si="221"/>
        <v/>
      </c>
      <c r="M296" s="26"/>
      <c r="N296" s="26"/>
      <c r="O296" s="26"/>
      <c r="P296" s="26"/>
      <c r="Q296" s="26"/>
      <c r="R296" s="57">
        <f t="shared" si="252"/>
        <v>262</v>
      </c>
      <c r="S296" s="462"/>
      <c r="T296" s="36" t="str">
        <f t="shared" si="222"/>
        <v/>
      </c>
      <c r="U296" s="26"/>
      <c r="V296" s="26"/>
      <c r="W296" s="26"/>
      <c r="X296" s="26"/>
      <c r="Y296" s="26"/>
      <c r="Z296" s="57">
        <f t="shared" si="253"/>
        <v>262</v>
      </c>
      <c r="AA296" s="462"/>
      <c r="AB296" s="36" t="str">
        <f t="shared" si="223"/>
        <v/>
      </c>
      <c r="AC296" s="26"/>
      <c r="AD296" s="26"/>
      <c r="AE296" s="26"/>
      <c r="AF296" s="26"/>
      <c r="AG296" s="26"/>
      <c r="AH296" s="57">
        <f t="shared" si="254"/>
        <v>262</v>
      </c>
      <c r="AI296" s="462"/>
      <c r="AJ296" s="36" t="str">
        <f t="shared" si="224"/>
        <v/>
      </c>
      <c r="AK296" s="26"/>
      <c r="AL296" s="26"/>
      <c r="AM296" s="26"/>
      <c r="AN296" s="26"/>
      <c r="AO296" s="26"/>
      <c r="AP296" s="57">
        <f t="shared" si="255"/>
        <v>262</v>
      </c>
      <c r="AQ296" s="462"/>
      <c r="AR296" s="36" t="str">
        <f t="shared" si="225"/>
        <v/>
      </c>
      <c r="AS296" s="26"/>
      <c r="AT296" s="26"/>
      <c r="AU296" s="26"/>
      <c r="AV296" s="26"/>
      <c r="AW296" s="26"/>
      <c r="AX296" s="57">
        <f t="shared" si="256"/>
        <v>262</v>
      </c>
      <c r="AY296" s="462"/>
      <c r="AZ296" s="36" t="str">
        <f t="shared" si="226"/>
        <v/>
      </c>
      <c r="BA296" s="26"/>
      <c r="BB296" s="26"/>
      <c r="BC296" s="26"/>
      <c r="BD296" s="26"/>
      <c r="BE296" s="26"/>
      <c r="BF296" s="57">
        <f t="shared" si="257"/>
        <v>262</v>
      </c>
      <c r="BG296" s="462"/>
      <c r="BH296" s="36" t="str">
        <f t="shared" si="227"/>
        <v/>
      </c>
      <c r="BI296" s="26"/>
      <c r="BJ296" s="26"/>
      <c r="BK296" s="26"/>
      <c r="BL296" s="26"/>
      <c r="BM296" s="26"/>
      <c r="BN296" s="57">
        <f t="shared" si="258"/>
        <v>262</v>
      </c>
      <c r="BO296" s="303"/>
      <c r="BP296" s="36" t="str">
        <f t="shared" si="228"/>
        <v/>
      </c>
      <c r="BQ296" s="26"/>
      <c r="BR296" s="26"/>
      <c r="BS296" s="26"/>
      <c r="BT296" s="26"/>
      <c r="BU296" s="26"/>
      <c r="BV296" s="57">
        <f t="shared" si="259"/>
        <v>262</v>
      </c>
      <c r="BW296" s="303"/>
      <c r="BX296" s="36" t="str">
        <f t="shared" si="229"/>
        <v/>
      </c>
      <c r="BY296" s="26"/>
      <c r="BZ296" s="26"/>
      <c r="CA296" s="26"/>
      <c r="CB296" s="26"/>
      <c r="CC296" s="26"/>
      <c r="CD296" s="57">
        <f t="shared" si="230"/>
        <v>262</v>
      </c>
      <c r="CE296" s="303"/>
      <c r="CF296" s="36" t="str">
        <f t="shared" si="231"/>
        <v/>
      </c>
      <c r="CL296" s="57">
        <f t="shared" si="232"/>
        <v>262</v>
      </c>
      <c r="CM296" s="303"/>
      <c r="CN296" s="36" t="str">
        <f t="shared" si="233"/>
        <v/>
      </c>
      <c r="CT296" s="57">
        <f t="shared" si="234"/>
        <v>262</v>
      </c>
      <c r="CU296" s="303"/>
      <c r="CV296" s="36" t="str">
        <f t="shared" si="235"/>
        <v/>
      </c>
      <c r="DB296" s="57">
        <f t="shared" si="236"/>
        <v>262</v>
      </c>
      <c r="DC296" s="303"/>
      <c r="DD296" s="36" t="str">
        <f t="shared" si="237"/>
        <v/>
      </c>
      <c r="DJ296" s="57">
        <f t="shared" si="238"/>
        <v>262</v>
      </c>
      <c r="DK296" s="303"/>
      <c r="DL296" s="36" t="str">
        <f t="shared" si="239"/>
        <v/>
      </c>
      <c r="DR296" s="57">
        <f t="shared" si="240"/>
        <v>262</v>
      </c>
      <c r="DS296" s="303"/>
      <c r="DT296" s="36" t="str">
        <f t="shared" si="241"/>
        <v/>
      </c>
      <c r="DZ296" s="57">
        <f t="shared" si="242"/>
        <v>262</v>
      </c>
      <c r="EA296" s="303"/>
      <c r="EB296" s="36" t="str">
        <f t="shared" si="243"/>
        <v/>
      </c>
      <c r="EC296" s="26"/>
      <c r="ED296" s="26"/>
      <c r="EE296" s="26"/>
      <c r="EF296" s="26"/>
      <c r="EG296" s="26"/>
      <c r="EH296" s="57">
        <f t="shared" si="244"/>
        <v>262</v>
      </c>
      <c r="EI296" s="303"/>
      <c r="EJ296" s="36" t="str">
        <f t="shared" si="245"/>
        <v/>
      </c>
      <c r="EK296" s="26"/>
      <c r="EL296" s="26"/>
      <c r="EM296" s="26"/>
      <c r="EN296" s="26"/>
      <c r="EO296" s="26"/>
      <c r="EP296" s="57">
        <f t="shared" si="246"/>
        <v>262</v>
      </c>
      <c r="EQ296" s="303"/>
      <c r="ER296" s="36" t="str">
        <f t="shared" si="247"/>
        <v/>
      </c>
      <c r="ES296" s="26"/>
      <c r="ET296" s="26"/>
      <c r="EU296" s="26"/>
      <c r="EV296" s="26"/>
      <c r="EW296" s="26"/>
      <c r="EX296" s="57">
        <f t="shared" si="248"/>
        <v>262</v>
      </c>
      <c r="EY296" s="303"/>
      <c r="EZ296" s="36" t="str">
        <f t="shared" si="249"/>
        <v/>
      </c>
      <c r="FA296" s="26"/>
      <c r="FB296" s="26"/>
      <c r="FC296" s="26"/>
      <c r="FD296" s="26"/>
      <c r="FE296" s="26"/>
    </row>
    <row r="297" spans="1:161" ht="14.5">
      <c r="A297" s="26"/>
      <c r="B297" s="57">
        <f t="shared" si="250"/>
        <v>263</v>
      </c>
      <c r="C297" s="462"/>
      <c r="D297" s="36" t="str">
        <f t="shared" si="220"/>
        <v/>
      </c>
      <c r="E297" s="26"/>
      <c r="F297" s="26"/>
      <c r="G297" s="26"/>
      <c r="H297" s="26"/>
      <c r="I297" s="26"/>
      <c r="J297" s="57">
        <f t="shared" si="251"/>
        <v>263</v>
      </c>
      <c r="K297" s="462"/>
      <c r="L297" s="36" t="str">
        <f t="shared" si="221"/>
        <v/>
      </c>
      <c r="M297" s="26"/>
      <c r="N297" s="26"/>
      <c r="O297" s="26"/>
      <c r="P297" s="26"/>
      <c r="Q297" s="26"/>
      <c r="R297" s="57">
        <f t="shared" si="252"/>
        <v>263</v>
      </c>
      <c r="S297" s="462"/>
      <c r="T297" s="36" t="str">
        <f t="shared" si="222"/>
        <v/>
      </c>
      <c r="U297" s="26"/>
      <c r="V297" s="26"/>
      <c r="W297" s="26"/>
      <c r="X297" s="26"/>
      <c r="Y297" s="26"/>
      <c r="Z297" s="57">
        <f t="shared" si="253"/>
        <v>263</v>
      </c>
      <c r="AA297" s="462"/>
      <c r="AB297" s="36" t="str">
        <f t="shared" si="223"/>
        <v/>
      </c>
      <c r="AC297" s="26"/>
      <c r="AD297" s="26"/>
      <c r="AE297" s="26"/>
      <c r="AF297" s="26"/>
      <c r="AG297" s="26"/>
      <c r="AH297" s="57">
        <f t="shared" si="254"/>
        <v>263</v>
      </c>
      <c r="AI297" s="462"/>
      <c r="AJ297" s="36" t="str">
        <f t="shared" si="224"/>
        <v/>
      </c>
      <c r="AK297" s="26"/>
      <c r="AL297" s="26"/>
      <c r="AM297" s="26"/>
      <c r="AN297" s="26"/>
      <c r="AO297" s="26"/>
      <c r="AP297" s="57">
        <f t="shared" si="255"/>
        <v>263</v>
      </c>
      <c r="AQ297" s="462"/>
      <c r="AR297" s="36" t="str">
        <f t="shared" si="225"/>
        <v/>
      </c>
      <c r="AS297" s="26"/>
      <c r="AT297" s="26"/>
      <c r="AU297" s="26"/>
      <c r="AV297" s="26"/>
      <c r="AW297" s="26"/>
      <c r="AX297" s="57">
        <f t="shared" si="256"/>
        <v>263</v>
      </c>
      <c r="AY297" s="462"/>
      <c r="AZ297" s="36" t="str">
        <f t="shared" si="226"/>
        <v/>
      </c>
      <c r="BA297" s="26"/>
      <c r="BB297" s="26"/>
      <c r="BC297" s="26"/>
      <c r="BD297" s="26"/>
      <c r="BE297" s="26"/>
      <c r="BF297" s="57">
        <f t="shared" si="257"/>
        <v>263</v>
      </c>
      <c r="BG297" s="462"/>
      <c r="BH297" s="36" t="str">
        <f t="shared" si="227"/>
        <v/>
      </c>
      <c r="BI297" s="26"/>
      <c r="BJ297" s="26"/>
      <c r="BK297" s="26"/>
      <c r="BL297" s="26"/>
      <c r="BM297" s="26"/>
      <c r="BN297" s="57">
        <f t="shared" si="258"/>
        <v>263</v>
      </c>
      <c r="BO297" s="303"/>
      <c r="BP297" s="36" t="str">
        <f t="shared" si="228"/>
        <v/>
      </c>
      <c r="BQ297" s="26"/>
      <c r="BR297" s="26"/>
      <c r="BS297" s="26"/>
      <c r="BT297" s="26"/>
      <c r="BU297" s="26"/>
      <c r="BV297" s="57">
        <f t="shared" si="259"/>
        <v>263</v>
      </c>
      <c r="BW297" s="303"/>
      <c r="BX297" s="36" t="str">
        <f t="shared" si="229"/>
        <v/>
      </c>
      <c r="BY297" s="26"/>
      <c r="BZ297" s="26"/>
      <c r="CA297" s="26"/>
      <c r="CB297" s="26"/>
      <c r="CC297" s="26"/>
      <c r="CD297" s="57">
        <f t="shared" si="230"/>
        <v>263</v>
      </c>
      <c r="CE297" s="303"/>
      <c r="CF297" s="36" t="str">
        <f t="shared" si="231"/>
        <v/>
      </c>
      <c r="CL297" s="57">
        <f t="shared" si="232"/>
        <v>263</v>
      </c>
      <c r="CM297" s="303"/>
      <c r="CN297" s="36" t="str">
        <f t="shared" si="233"/>
        <v/>
      </c>
      <c r="CT297" s="57">
        <f t="shared" si="234"/>
        <v>263</v>
      </c>
      <c r="CU297" s="303"/>
      <c r="CV297" s="36" t="str">
        <f t="shared" si="235"/>
        <v/>
      </c>
      <c r="DB297" s="57">
        <f t="shared" si="236"/>
        <v>263</v>
      </c>
      <c r="DC297" s="303"/>
      <c r="DD297" s="36" t="str">
        <f t="shared" si="237"/>
        <v/>
      </c>
      <c r="DJ297" s="57">
        <f t="shared" si="238"/>
        <v>263</v>
      </c>
      <c r="DK297" s="303"/>
      <c r="DL297" s="36" t="str">
        <f t="shared" si="239"/>
        <v/>
      </c>
      <c r="DR297" s="57">
        <f t="shared" si="240"/>
        <v>263</v>
      </c>
      <c r="DS297" s="303"/>
      <c r="DT297" s="36" t="str">
        <f t="shared" si="241"/>
        <v/>
      </c>
      <c r="DZ297" s="57">
        <f t="shared" si="242"/>
        <v>263</v>
      </c>
      <c r="EA297" s="303"/>
      <c r="EB297" s="36" t="str">
        <f t="shared" si="243"/>
        <v/>
      </c>
      <c r="EC297" s="26"/>
      <c r="ED297" s="26"/>
      <c r="EE297" s="26"/>
      <c r="EF297" s="26"/>
      <c r="EG297" s="26"/>
      <c r="EH297" s="57">
        <f t="shared" si="244"/>
        <v>263</v>
      </c>
      <c r="EI297" s="303"/>
      <c r="EJ297" s="36" t="str">
        <f t="shared" si="245"/>
        <v/>
      </c>
      <c r="EK297" s="26"/>
      <c r="EL297" s="26"/>
      <c r="EM297" s="26"/>
      <c r="EN297" s="26"/>
      <c r="EO297" s="26"/>
      <c r="EP297" s="57">
        <f t="shared" si="246"/>
        <v>263</v>
      </c>
      <c r="EQ297" s="303"/>
      <c r="ER297" s="36" t="str">
        <f t="shared" si="247"/>
        <v/>
      </c>
      <c r="ES297" s="26"/>
      <c r="ET297" s="26"/>
      <c r="EU297" s="26"/>
      <c r="EV297" s="26"/>
      <c r="EW297" s="26"/>
      <c r="EX297" s="57">
        <f t="shared" si="248"/>
        <v>263</v>
      </c>
      <c r="EY297" s="303"/>
      <c r="EZ297" s="36" t="str">
        <f t="shared" si="249"/>
        <v/>
      </c>
      <c r="FA297" s="26"/>
      <c r="FB297" s="26"/>
      <c r="FC297" s="26"/>
      <c r="FD297" s="26"/>
      <c r="FE297" s="26"/>
    </row>
    <row r="298" spans="1:161" ht="14.5">
      <c r="A298" s="26"/>
      <c r="B298" s="57">
        <f t="shared" si="250"/>
        <v>264</v>
      </c>
      <c r="C298" s="462"/>
      <c r="D298" s="36" t="str">
        <f t="shared" si="220"/>
        <v/>
      </c>
      <c r="E298" s="26"/>
      <c r="F298" s="26"/>
      <c r="G298" s="26"/>
      <c r="H298" s="26"/>
      <c r="I298" s="26"/>
      <c r="J298" s="57">
        <f t="shared" si="251"/>
        <v>264</v>
      </c>
      <c r="K298" s="462"/>
      <c r="L298" s="36" t="str">
        <f t="shared" si="221"/>
        <v/>
      </c>
      <c r="M298" s="26"/>
      <c r="N298" s="26"/>
      <c r="O298" s="26"/>
      <c r="P298" s="26"/>
      <c r="Q298" s="26"/>
      <c r="R298" s="57">
        <f t="shared" si="252"/>
        <v>264</v>
      </c>
      <c r="S298" s="462"/>
      <c r="T298" s="36" t="str">
        <f t="shared" si="222"/>
        <v/>
      </c>
      <c r="U298" s="26"/>
      <c r="V298" s="26"/>
      <c r="W298" s="26"/>
      <c r="X298" s="26"/>
      <c r="Y298" s="26"/>
      <c r="Z298" s="57">
        <f t="shared" si="253"/>
        <v>264</v>
      </c>
      <c r="AA298" s="462"/>
      <c r="AB298" s="36" t="str">
        <f t="shared" si="223"/>
        <v/>
      </c>
      <c r="AC298" s="26"/>
      <c r="AD298" s="26"/>
      <c r="AE298" s="26"/>
      <c r="AF298" s="26"/>
      <c r="AG298" s="26"/>
      <c r="AH298" s="57">
        <f t="shared" si="254"/>
        <v>264</v>
      </c>
      <c r="AI298" s="462"/>
      <c r="AJ298" s="36" t="str">
        <f t="shared" si="224"/>
        <v/>
      </c>
      <c r="AK298" s="26"/>
      <c r="AL298" s="26"/>
      <c r="AM298" s="26"/>
      <c r="AN298" s="26"/>
      <c r="AO298" s="26"/>
      <c r="AP298" s="57">
        <f t="shared" si="255"/>
        <v>264</v>
      </c>
      <c r="AQ298" s="462"/>
      <c r="AR298" s="36" t="str">
        <f t="shared" si="225"/>
        <v/>
      </c>
      <c r="AS298" s="26"/>
      <c r="AT298" s="26"/>
      <c r="AU298" s="26"/>
      <c r="AV298" s="26"/>
      <c r="AW298" s="26"/>
      <c r="AX298" s="57">
        <f t="shared" si="256"/>
        <v>264</v>
      </c>
      <c r="AY298" s="462"/>
      <c r="AZ298" s="36" t="str">
        <f t="shared" si="226"/>
        <v/>
      </c>
      <c r="BA298" s="26"/>
      <c r="BB298" s="26"/>
      <c r="BC298" s="26"/>
      <c r="BD298" s="26"/>
      <c r="BE298" s="26"/>
      <c r="BF298" s="57">
        <f t="shared" si="257"/>
        <v>264</v>
      </c>
      <c r="BG298" s="462"/>
      <c r="BH298" s="36" t="str">
        <f t="shared" si="227"/>
        <v/>
      </c>
      <c r="BI298" s="26"/>
      <c r="BJ298" s="26"/>
      <c r="BK298" s="26"/>
      <c r="BL298" s="26"/>
      <c r="BM298" s="26"/>
      <c r="BN298" s="57">
        <f t="shared" si="258"/>
        <v>264</v>
      </c>
      <c r="BO298" s="303"/>
      <c r="BP298" s="36" t="str">
        <f t="shared" si="228"/>
        <v/>
      </c>
      <c r="BQ298" s="26"/>
      <c r="BR298" s="26"/>
      <c r="BS298" s="26"/>
      <c r="BT298" s="26"/>
      <c r="BU298" s="26"/>
      <c r="BV298" s="57">
        <f t="shared" si="259"/>
        <v>264</v>
      </c>
      <c r="BW298" s="303"/>
      <c r="BX298" s="36" t="str">
        <f t="shared" si="229"/>
        <v/>
      </c>
      <c r="BY298" s="26"/>
      <c r="BZ298" s="26"/>
      <c r="CA298" s="26"/>
      <c r="CB298" s="26"/>
      <c r="CC298" s="26"/>
      <c r="CD298" s="57">
        <f t="shared" si="230"/>
        <v>264</v>
      </c>
      <c r="CE298" s="303"/>
      <c r="CF298" s="36" t="str">
        <f t="shared" si="231"/>
        <v/>
      </c>
      <c r="CL298" s="57">
        <f t="shared" si="232"/>
        <v>264</v>
      </c>
      <c r="CM298" s="303"/>
      <c r="CN298" s="36" t="str">
        <f t="shared" si="233"/>
        <v/>
      </c>
      <c r="CT298" s="57">
        <f t="shared" si="234"/>
        <v>264</v>
      </c>
      <c r="CU298" s="303"/>
      <c r="CV298" s="36" t="str">
        <f t="shared" si="235"/>
        <v/>
      </c>
      <c r="DB298" s="57">
        <f t="shared" si="236"/>
        <v>264</v>
      </c>
      <c r="DC298" s="303"/>
      <c r="DD298" s="36" t="str">
        <f t="shared" si="237"/>
        <v/>
      </c>
      <c r="DJ298" s="57">
        <f t="shared" si="238"/>
        <v>264</v>
      </c>
      <c r="DK298" s="303"/>
      <c r="DL298" s="36" t="str">
        <f t="shared" si="239"/>
        <v/>
      </c>
      <c r="DR298" s="57">
        <f t="shared" si="240"/>
        <v>264</v>
      </c>
      <c r="DS298" s="303"/>
      <c r="DT298" s="36" t="str">
        <f t="shared" si="241"/>
        <v/>
      </c>
      <c r="DZ298" s="57">
        <f t="shared" si="242"/>
        <v>264</v>
      </c>
      <c r="EA298" s="303"/>
      <c r="EB298" s="36" t="str">
        <f t="shared" si="243"/>
        <v/>
      </c>
      <c r="EC298" s="26"/>
      <c r="ED298" s="26"/>
      <c r="EE298" s="26"/>
      <c r="EF298" s="26"/>
      <c r="EG298" s="26"/>
      <c r="EH298" s="57">
        <f t="shared" si="244"/>
        <v>264</v>
      </c>
      <c r="EI298" s="303"/>
      <c r="EJ298" s="36" t="str">
        <f t="shared" si="245"/>
        <v/>
      </c>
      <c r="EK298" s="26"/>
      <c r="EL298" s="26"/>
      <c r="EM298" s="26"/>
      <c r="EN298" s="26"/>
      <c r="EO298" s="26"/>
      <c r="EP298" s="57">
        <f t="shared" si="246"/>
        <v>264</v>
      </c>
      <c r="EQ298" s="303"/>
      <c r="ER298" s="36" t="str">
        <f t="shared" si="247"/>
        <v/>
      </c>
      <c r="ES298" s="26"/>
      <c r="ET298" s="26"/>
      <c r="EU298" s="26"/>
      <c r="EV298" s="26"/>
      <c r="EW298" s="26"/>
      <c r="EX298" s="57">
        <f t="shared" si="248"/>
        <v>264</v>
      </c>
      <c r="EY298" s="303"/>
      <c r="EZ298" s="36" t="str">
        <f t="shared" si="249"/>
        <v/>
      </c>
      <c r="FA298" s="26"/>
      <c r="FB298" s="26"/>
      <c r="FC298" s="26"/>
      <c r="FD298" s="26"/>
      <c r="FE298" s="26"/>
    </row>
    <row r="299" spans="1:161" ht="14.5">
      <c r="A299" s="26"/>
      <c r="B299" s="57">
        <f t="shared" si="250"/>
        <v>265</v>
      </c>
      <c r="C299" s="462"/>
      <c r="D299" s="36" t="str">
        <f t="shared" si="220"/>
        <v/>
      </c>
      <c r="E299" s="26"/>
      <c r="F299" s="26"/>
      <c r="G299" s="26"/>
      <c r="H299" s="26"/>
      <c r="I299" s="26"/>
      <c r="J299" s="57">
        <f t="shared" si="251"/>
        <v>265</v>
      </c>
      <c r="K299" s="462"/>
      <c r="L299" s="36" t="str">
        <f t="shared" si="221"/>
        <v/>
      </c>
      <c r="M299" s="26"/>
      <c r="N299" s="26"/>
      <c r="O299" s="26"/>
      <c r="P299" s="26"/>
      <c r="Q299" s="26"/>
      <c r="R299" s="57">
        <f t="shared" si="252"/>
        <v>265</v>
      </c>
      <c r="S299" s="462"/>
      <c r="T299" s="36" t="str">
        <f t="shared" si="222"/>
        <v/>
      </c>
      <c r="U299" s="26"/>
      <c r="V299" s="26"/>
      <c r="W299" s="26"/>
      <c r="X299" s="26"/>
      <c r="Y299" s="26"/>
      <c r="Z299" s="57">
        <f t="shared" si="253"/>
        <v>265</v>
      </c>
      <c r="AA299" s="462"/>
      <c r="AB299" s="36" t="str">
        <f t="shared" si="223"/>
        <v/>
      </c>
      <c r="AC299" s="26"/>
      <c r="AD299" s="26"/>
      <c r="AE299" s="26"/>
      <c r="AF299" s="26"/>
      <c r="AG299" s="26"/>
      <c r="AH299" s="57">
        <f t="shared" si="254"/>
        <v>265</v>
      </c>
      <c r="AI299" s="462"/>
      <c r="AJ299" s="36" t="str">
        <f t="shared" si="224"/>
        <v/>
      </c>
      <c r="AK299" s="26"/>
      <c r="AL299" s="26"/>
      <c r="AM299" s="26"/>
      <c r="AN299" s="26"/>
      <c r="AO299" s="26"/>
      <c r="AP299" s="57">
        <f t="shared" si="255"/>
        <v>265</v>
      </c>
      <c r="AQ299" s="462"/>
      <c r="AR299" s="36" t="str">
        <f t="shared" si="225"/>
        <v/>
      </c>
      <c r="AS299" s="26"/>
      <c r="AT299" s="26"/>
      <c r="AU299" s="26"/>
      <c r="AV299" s="26"/>
      <c r="AW299" s="26"/>
      <c r="AX299" s="57">
        <f t="shared" si="256"/>
        <v>265</v>
      </c>
      <c r="AY299" s="462"/>
      <c r="AZ299" s="36" t="str">
        <f t="shared" si="226"/>
        <v/>
      </c>
      <c r="BA299" s="26"/>
      <c r="BB299" s="26"/>
      <c r="BC299" s="26"/>
      <c r="BD299" s="26"/>
      <c r="BE299" s="26"/>
      <c r="BF299" s="57">
        <f t="shared" si="257"/>
        <v>265</v>
      </c>
      <c r="BG299" s="462"/>
      <c r="BH299" s="36" t="str">
        <f t="shared" si="227"/>
        <v/>
      </c>
      <c r="BI299" s="26"/>
      <c r="BJ299" s="26"/>
      <c r="BK299" s="26"/>
      <c r="BL299" s="26"/>
      <c r="BM299" s="26"/>
      <c r="BN299" s="57">
        <f t="shared" si="258"/>
        <v>265</v>
      </c>
      <c r="BO299" s="303"/>
      <c r="BP299" s="36" t="str">
        <f t="shared" si="228"/>
        <v/>
      </c>
      <c r="BQ299" s="26"/>
      <c r="BR299" s="26"/>
      <c r="BS299" s="26"/>
      <c r="BT299" s="26"/>
      <c r="BU299" s="26"/>
      <c r="BV299" s="57">
        <f t="shared" si="259"/>
        <v>265</v>
      </c>
      <c r="BW299" s="303"/>
      <c r="BX299" s="36" t="str">
        <f t="shared" si="229"/>
        <v/>
      </c>
      <c r="BY299" s="26"/>
      <c r="BZ299" s="26"/>
      <c r="CA299" s="26"/>
      <c r="CB299" s="26"/>
      <c r="CC299" s="26"/>
      <c r="CD299" s="57">
        <f t="shared" si="230"/>
        <v>265</v>
      </c>
      <c r="CE299" s="303"/>
      <c r="CF299" s="36" t="str">
        <f t="shared" si="231"/>
        <v/>
      </c>
      <c r="CL299" s="57">
        <f t="shared" si="232"/>
        <v>265</v>
      </c>
      <c r="CM299" s="303"/>
      <c r="CN299" s="36" t="str">
        <f t="shared" si="233"/>
        <v/>
      </c>
      <c r="CT299" s="57">
        <f t="shared" si="234"/>
        <v>265</v>
      </c>
      <c r="CU299" s="303"/>
      <c r="CV299" s="36" t="str">
        <f t="shared" si="235"/>
        <v/>
      </c>
      <c r="DB299" s="57">
        <f t="shared" si="236"/>
        <v>265</v>
      </c>
      <c r="DC299" s="303"/>
      <c r="DD299" s="36" t="str">
        <f t="shared" si="237"/>
        <v/>
      </c>
      <c r="DJ299" s="57">
        <f t="shared" si="238"/>
        <v>265</v>
      </c>
      <c r="DK299" s="303"/>
      <c r="DL299" s="36" t="str">
        <f t="shared" si="239"/>
        <v/>
      </c>
      <c r="DR299" s="57">
        <f t="shared" si="240"/>
        <v>265</v>
      </c>
      <c r="DS299" s="303"/>
      <c r="DT299" s="36" t="str">
        <f t="shared" si="241"/>
        <v/>
      </c>
      <c r="DZ299" s="57">
        <f t="shared" si="242"/>
        <v>265</v>
      </c>
      <c r="EA299" s="303"/>
      <c r="EB299" s="36" t="str">
        <f t="shared" si="243"/>
        <v/>
      </c>
      <c r="EC299" s="26"/>
      <c r="ED299" s="26"/>
      <c r="EE299" s="26"/>
      <c r="EF299" s="26"/>
      <c r="EG299" s="26"/>
      <c r="EH299" s="57">
        <f t="shared" si="244"/>
        <v>265</v>
      </c>
      <c r="EI299" s="303"/>
      <c r="EJ299" s="36" t="str">
        <f t="shared" si="245"/>
        <v/>
      </c>
      <c r="EK299" s="26"/>
      <c r="EL299" s="26"/>
      <c r="EM299" s="26"/>
      <c r="EN299" s="26"/>
      <c r="EO299" s="26"/>
      <c r="EP299" s="57">
        <f t="shared" si="246"/>
        <v>265</v>
      </c>
      <c r="EQ299" s="303"/>
      <c r="ER299" s="36" t="str">
        <f t="shared" si="247"/>
        <v/>
      </c>
      <c r="ES299" s="26"/>
      <c r="ET299" s="26"/>
      <c r="EU299" s="26"/>
      <c r="EV299" s="26"/>
      <c r="EW299" s="26"/>
      <c r="EX299" s="57">
        <f t="shared" si="248"/>
        <v>265</v>
      </c>
      <c r="EY299" s="303"/>
      <c r="EZ299" s="36" t="str">
        <f t="shared" si="249"/>
        <v/>
      </c>
      <c r="FA299" s="26"/>
      <c r="FB299" s="26"/>
      <c r="FC299" s="26"/>
      <c r="FD299" s="26"/>
      <c r="FE299" s="26"/>
    </row>
    <row r="300" spans="1:161" ht="14.5">
      <c r="A300" s="26"/>
      <c r="B300" s="57">
        <f t="shared" si="250"/>
        <v>266</v>
      </c>
      <c r="C300" s="462"/>
      <c r="D300" s="36" t="str">
        <f t="shared" si="220"/>
        <v/>
      </c>
      <c r="E300" s="26"/>
      <c r="F300" s="26"/>
      <c r="G300" s="26"/>
      <c r="H300" s="26"/>
      <c r="I300" s="26"/>
      <c r="J300" s="57">
        <f t="shared" si="251"/>
        <v>266</v>
      </c>
      <c r="K300" s="462"/>
      <c r="L300" s="36" t="str">
        <f t="shared" si="221"/>
        <v/>
      </c>
      <c r="M300" s="26"/>
      <c r="N300" s="26"/>
      <c r="O300" s="26"/>
      <c r="P300" s="26"/>
      <c r="Q300" s="26"/>
      <c r="R300" s="57">
        <f t="shared" si="252"/>
        <v>266</v>
      </c>
      <c r="S300" s="462"/>
      <c r="T300" s="36" t="str">
        <f t="shared" si="222"/>
        <v/>
      </c>
      <c r="U300" s="26"/>
      <c r="V300" s="26"/>
      <c r="W300" s="26"/>
      <c r="X300" s="26"/>
      <c r="Y300" s="26"/>
      <c r="Z300" s="57">
        <f t="shared" si="253"/>
        <v>266</v>
      </c>
      <c r="AA300" s="462"/>
      <c r="AB300" s="36" t="str">
        <f t="shared" si="223"/>
        <v/>
      </c>
      <c r="AC300" s="26"/>
      <c r="AD300" s="26"/>
      <c r="AE300" s="26"/>
      <c r="AF300" s="26"/>
      <c r="AG300" s="26"/>
      <c r="AH300" s="57">
        <f t="shared" si="254"/>
        <v>266</v>
      </c>
      <c r="AI300" s="462"/>
      <c r="AJ300" s="36" t="str">
        <f t="shared" si="224"/>
        <v/>
      </c>
      <c r="AK300" s="26"/>
      <c r="AL300" s="26"/>
      <c r="AM300" s="26"/>
      <c r="AN300" s="26"/>
      <c r="AO300" s="26"/>
      <c r="AP300" s="57">
        <f t="shared" si="255"/>
        <v>266</v>
      </c>
      <c r="AQ300" s="462"/>
      <c r="AR300" s="36" t="str">
        <f t="shared" si="225"/>
        <v/>
      </c>
      <c r="AS300" s="26"/>
      <c r="AT300" s="26"/>
      <c r="AU300" s="26"/>
      <c r="AV300" s="26"/>
      <c r="AW300" s="26"/>
      <c r="AX300" s="57">
        <f t="shared" si="256"/>
        <v>266</v>
      </c>
      <c r="AY300" s="462"/>
      <c r="AZ300" s="36" t="str">
        <f t="shared" si="226"/>
        <v/>
      </c>
      <c r="BA300" s="26"/>
      <c r="BB300" s="26"/>
      <c r="BC300" s="26"/>
      <c r="BD300" s="26"/>
      <c r="BE300" s="26"/>
      <c r="BF300" s="57">
        <f t="shared" si="257"/>
        <v>266</v>
      </c>
      <c r="BG300" s="462"/>
      <c r="BH300" s="36" t="str">
        <f t="shared" si="227"/>
        <v/>
      </c>
      <c r="BI300" s="26"/>
      <c r="BJ300" s="26"/>
      <c r="BK300" s="26"/>
      <c r="BL300" s="26"/>
      <c r="BM300" s="26"/>
      <c r="BN300" s="57">
        <f t="shared" si="258"/>
        <v>266</v>
      </c>
      <c r="BO300" s="303"/>
      <c r="BP300" s="36" t="str">
        <f t="shared" si="228"/>
        <v/>
      </c>
      <c r="BQ300" s="26"/>
      <c r="BR300" s="26"/>
      <c r="BS300" s="26"/>
      <c r="BT300" s="26"/>
      <c r="BU300" s="26"/>
      <c r="BV300" s="57">
        <f t="shared" si="259"/>
        <v>266</v>
      </c>
      <c r="BW300" s="303"/>
      <c r="BX300" s="36" t="str">
        <f t="shared" si="229"/>
        <v/>
      </c>
      <c r="BY300" s="26"/>
      <c r="BZ300" s="26"/>
      <c r="CA300" s="26"/>
      <c r="CB300" s="26"/>
      <c r="CC300" s="26"/>
      <c r="CD300" s="57">
        <f t="shared" si="230"/>
        <v>266</v>
      </c>
      <c r="CE300" s="303"/>
      <c r="CF300" s="36" t="str">
        <f t="shared" si="231"/>
        <v/>
      </c>
      <c r="CL300" s="57">
        <f t="shared" si="232"/>
        <v>266</v>
      </c>
      <c r="CM300" s="303"/>
      <c r="CN300" s="36" t="str">
        <f t="shared" si="233"/>
        <v/>
      </c>
      <c r="CT300" s="57">
        <f t="shared" si="234"/>
        <v>266</v>
      </c>
      <c r="CU300" s="303"/>
      <c r="CV300" s="36" t="str">
        <f t="shared" si="235"/>
        <v/>
      </c>
      <c r="DB300" s="57">
        <f t="shared" si="236"/>
        <v>266</v>
      </c>
      <c r="DC300" s="303"/>
      <c r="DD300" s="36" t="str">
        <f t="shared" si="237"/>
        <v/>
      </c>
      <c r="DJ300" s="57">
        <f t="shared" si="238"/>
        <v>266</v>
      </c>
      <c r="DK300" s="303"/>
      <c r="DL300" s="36" t="str">
        <f t="shared" si="239"/>
        <v/>
      </c>
      <c r="DR300" s="57">
        <f t="shared" si="240"/>
        <v>266</v>
      </c>
      <c r="DS300" s="303"/>
      <c r="DT300" s="36" t="str">
        <f t="shared" si="241"/>
        <v/>
      </c>
      <c r="DZ300" s="57">
        <f t="shared" si="242"/>
        <v>266</v>
      </c>
      <c r="EA300" s="303"/>
      <c r="EB300" s="36" t="str">
        <f t="shared" si="243"/>
        <v/>
      </c>
      <c r="EC300" s="26"/>
      <c r="ED300" s="26"/>
      <c r="EE300" s="26"/>
      <c r="EF300" s="26"/>
      <c r="EG300" s="26"/>
      <c r="EH300" s="57">
        <f t="shared" si="244"/>
        <v>266</v>
      </c>
      <c r="EI300" s="303"/>
      <c r="EJ300" s="36" t="str">
        <f t="shared" si="245"/>
        <v/>
      </c>
      <c r="EK300" s="26"/>
      <c r="EL300" s="26"/>
      <c r="EM300" s="26"/>
      <c r="EN300" s="26"/>
      <c r="EO300" s="26"/>
      <c r="EP300" s="57">
        <f t="shared" si="246"/>
        <v>266</v>
      </c>
      <c r="EQ300" s="303"/>
      <c r="ER300" s="36" t="str">
        <f t="shared" si="247"/>
        <v/>
      </c>
      <c r="ES300" s="26"/>
      <c r="ET300" s="26"/>
      <c r="EU300" s="26"/>
      <c r="EV300" s="26"/>
      <c r="EW300" s="26"/>
      <c r="EX300" s="57">
        <f t="shared" si="248"/>
        <v>266</v>
      </c>
      <c r="EY300" s="303"/>
      <c r="EZ300" s="36" t="str">
        <f t="shared" si="249"/>
        <v/>
      </c>
      <c r="FA300" s="26"/>
      <c r="FB300" s="26"/>
      <c r="FC300" s="26"/>
      <c r="FD300" s="26"/>
      <c r="FE300" s="26"/>
    </row>
    <row r="301" spans="1:161" ht="14.5">
      <c r="A301" s="26"/>
      <c r="B301" s="57">
        <f t="shared" si="250"/>
        <v>267</v>
      </c>
      <c r="C301" s="462"/>
      <c r="D301" s="36" t="str">
        <f t="shared" si="220"/>
        <v/>
      </c>
      <c r="E301" s="26"/>
      <c r="F301" s="26"/>
      <c r="G301" s="26"/>
      <c r="H301" s="26"/>
      <c r="I301" s="26"/>
      <c r="J301" s="57">
        <f t="shared" si="251"/>
        <v>267</v>
      </c>
      <c r="K301" s="462"/>
      <c r="L301" s="36" t="str">
        <f t="shared" si="221"/>
        <v/>
      </c>
      <c r="M301" s="26"/>
      <c r="N301" s="26"/>
      <c r="O301" s="26"/>
      <c r="P301" s="26"/>
      <c r="Q301" s="26"/>
      <c r="R301" s="57">
        <f t="shared" si="252"/>
        <v>267</v>
      </c>
      <c r="S301" s="462"/>
      <c r="T301" s="36" t="str">
        <f t="shared" si="222"/>
        <v/>
      </c>
      <c r="U301" s="26"/>
      <c r="V301" s="26"/>
      <c r="W301" s="26"/>
      <c r="X301" s="26"/>
      <c r="Y301" s="26"/>
      <c r="Z301" s="57">
        <f t="shared" si="253"/>
        <v>267</v>
      </c>
      <c r="AA301" s="462"/>
      <c r="AB301" s="36" t="str">
        <f t="shared" si="223"/>
        <v/>
      </c>
      <c r="AC301" s="26"/>
      <c r="AD301" s="26"/>
      <c r="AE301" s="26"/>
      <c r="AF301" s="26"/>
      <c r="AG301" s="26"/>
      <c r="AH301" s="57">
        <f t="shared" si="254"/>
        <v>267</v>
      </c>
      <c r="AI301" s="462"/>
      <c r="AJ301" s="36" t="str">
        <f t="shared" si="224"/>
        <v/>
      </c>
      <c r="AK301" s="26"/>
      <c r="AL301" s="26"/>
      <c r="AM301" s="26"/>
      <c r="AN301" s="26"/>
      <c r="AO301" s="26"/>
      <c r="AP301" s="57">
        <f t="shared" si="255"/>
        <v>267</v>
      </c>
      <c r="AQ301" s="462"/>
      <c r="AR301" s="36" t="str">
        <f t="shared" si="225"/>
        <v/>
      </c>
      <c r="AS301" s="26"/>
      <c r="AT301" s="26"/>
      <c r="AU301" s="26"/>
      <c r="AV301" s="26"/>
      <c r="AW301" s="26"/>
      <c r="AX301" s="57">
        <f t="shared" si="256"/>
        <v>267</v>
      </c>
      <c r="AY301" s="462"/>
      <c r="AZ301" s="36" t="str">
        <f t="shared" si="226"/>
        <v/>
      </c>
      <c r="BA301" s="26"/>
      <c r="BB301" s="26"/>
      <c r="BC301" s="26"/>
      <c r="BD301" s="26"/>
      <c r="BE301" s="26"/>
      <c r="BF301" s="57">
        <f t="shared" si="257"/>
        <v>267</v>
      </c>
      <c r="BG301" s="462"/>
      <c r="BH301" s="36" t="str">
        <f t="shared" si="227"/>
        <v/>
      </c>
      <c r="BI301" s="26"/>
      <c r="BJ301" s="26"/>
      <c r="BK301" s="26"/>
      <c r="BL301" s="26"/>
      <c r="BM301" s="26"/>
      <c r="BN301" s="57">
        <f t="shared" si="258"/>
        <v>267</v>
      </c>
      <c r="BO301" s="303"/>
      <c r="BP301" s="36" t="str">
        <f t="shared" si="228"/>
        <v/>
      </c>
      <c r="BQ301" s="26"/>
      <c r="BR301" s="26"/>
      <c r="BS301" s="26"/>
      <c r="BT301" s="26"/>
      <c r="BU301" s="26"/>
      <c r="BV301" s="57">
        <f t="shared" si="259"/>
        <v>267</v>
      </c>
      <c r="BW301" s="303"/>
      <c r="BX301" s="36" t="str">
        <f t="shared" si="229"/>
        <v/>
      </c>
      <c r="BY301" s="26"/>
      <c r="BZ301" s="26"/>
      <c r="CA301" s="26"/>
      <c r="CB301" s="26"/>
      <c r="CC301" s="26"/>
      <c r="CD301" s="57">
        <f t="shared" si="230"/>
        <v>267</v>
      </c>
      <c r="CE301" s="303"/>
      <c r="CF301" s="36" t="str">
        <f t="shared" si="231"/>
        <v/>
      </c>
      <c r="CL301" s="57">
        <f t="shared" si="232"/>
        <v>267</v>
      </c>
      <c r="CM301" s="303"/>
      <c r="CN301" s="36" t="str">
        <f t="shared" si="233"/>
        <v/>
      </c>
      <c r="CT301" s="57">
        <f t="shared" si="234"/>
        <v>267</v>
      </c>
      <c r="CU301" s="303"/>
      <c r="CV301" s="36" t="str">
        <f t="shared" si="235"/>
        <v/>
      </c>
      <c r="DB301" s="57">
        <f t="shared" si="236"/>
        <v>267</v>
      </c>
      <c r="DC301" s="303"/>
      <c r="DD301" s="36" t="str">
        <f t="shared" si="237"/>
        <v/>
      </c>
      <c r="DJ301" s="57">
        <f t="shared" si="238"/>
        <v>267</v>
      </c>
      <c r="DK301" s="303"/>
      <c r="DL301" s="36" t="str">
        <f t="shared" si="239"/>
        <v/>
      </c>
      <c r="DR301" s="57">
        <f t="shared" si="240"/>
        <v>267</v>
      </c>
      <c r="DS301" s="303"/>
      <c r="DT301" s="36" t="str">
        <f t="shared" si="241"/>
        <v/>
      </c>
      <c r="DZ301" s="57">
        <f t="shared" si="242"/>
        <v>267</v>
      </c>
      <c r="EA301" s="303"/>
      <c r="EB301" s="36" t="str">
        <f t="shared" si="243"/>
        <v/>
      </c>
      <c r="EC301" s="26"/>
      <c r="ED301" s="26"/>
      <c r="EE301" s="26"/>
      <c r="EF301" s="26"/>
      <c r="EG301" s="26"/>
      <c r="EH301" s="57">
        <f t="shared" si="244"/>
        <v>267</v>
      </c>
      <c r="EI301" s="303"/>
      <c r="EJ301" s="36" t="str">
        <f t="shared" si="245"/>
        <v/>
      </c>
      <c r="EK301" s="26"/>
      <c r="EL301" s="26"/>
      <c r="EM301" s="26"/>
      <c r="EN301" s="26"/>
      <c r="EO301" s="26"/>
      <c r="EP301" s="57">
        <f t="shared" si="246"/>
        <v>267</v>
      </c>
      <c r="EQ301" s="303"/>
      <c r="ER301" s="36" t="str">
        <f t="shared" si="247"/>
        <v/>
      </c>
      <c r="ES301" s="26"/>
      <c r="ET301" s="26"/>
      <c r="EU301" s="26"/>
      <c r="EV301" s="26"/>
      <c r="EW301" s="26"/>
      <c r="EX301" s="57">
        <f t="shared" si="248"/>
        <v>267</v>
      </c>
      <c r="EY301" s="303"/>
      <c r="EZ301" s="36" t="str">
        <f t="shared" si="249"/>
        <v/>
      </c>
      <c r="FA301" s="26"/>
      <c r="FB301" s="26"/>
      <c r="FC301" s="26"/>
      <c r="FD301" s="26"/>
      <c r="FE301" s="26"/>
    </row>
    <row r="302" spans="1:161" ht="14.5">
      <c r="A302" s="26"/>
      <c r="B302" s="57">
        <f t="shared" si="250"/>
        <v>268</v>
      </c>
      <c r="C302" s="462"/>
      <c r="D302" s="36" t="str">
        <f t="shared" si="220"/>
        <v/>
      </c>
      <c r="E302" s="26"/>
      <c r="F302" s="26"/>
      <c r="G302" s="26"/>
      <c r="H302" s="26"/>
      <c r="I302" s="26"/>
      <c r="J302" s="57">
        <f t="shared" si="251"/>
        <v>268</v>
      </c>
      <c r="K302" s="462"/>
      <c r="L302" s="36" t="str">
        <f t="shared" si="221"/>
        <v/>
      </c>
      <c r="M302" s="26"/>
      <c r="N302" s="26"/>
      <c r="O302" s="26"/>
      <c r="P302" s="26"/>
      <c r="Q302" s="26"/>
      <c r="R302" s="57">
        <f t="shared" si="252"/>
        <v>268</v>
      </c>
      <c r="S302" s="462"/>
      <c r="T302" s="36" t="str">
        <f t="shared" si="222"/>
        <v/>
      </c>
      <c r="U302" s="26"/>
      <c r="V302" s="26"/>
      <c r="W302" s="26"/>
      <c r="X302" s="26"/>
      <c r="Y302" s="26"/>
      <c r="Z302" s="57">
        <f t="shared" si="253"/>
        <v>268</v>
      </c>
      <c r="AA302" s="462"/>
      <c r="AB302" s="36" t="str">
        <f t="shared" si="223"/>
        <v/>
      </c>
      <c r="AC302" s="26"/>
      <c r="AD302" s="26"/>
      <c r="AE302" s="26"/>
      <c r="AF302" s="26"/>
      <c r="AG302" s="26"/>
      <c r="AH302" s="57">
        <f t="shared" si="254"/>
        <v>268</v>
      </c>
      <c r="AI302" s="462"/>
      <c r="AJ302" s="36" t="str">
        <f t="shared" si="224"/>
        <v/>
      </c>
      <c r="AK302" s="26"/>
      <c r="AL302" s="26"/>
      <c r="AM302" s="26"/>
      <c r="AN302" s="26"/>
      <c r="AO302" s="26"/>
      <c r="AP302" s="57">
        <f t="shared" si="255"/>
        <v>268</v>
      </c>
      <c r="AQ302" s="462"/>
      <c r="AR302" s="36" t="str">
        <f t="shared" si="225"/>
        <v/>
      </c>
      <c r="AS302" s="26"/>
      <c r="AT302" s="26"/>
      <c r="AU302" s="26"/>
      <c r="AV302" s="26"/>
      <c r="AW302" s="26"/>
      <c r="AX302" s="57">
        <f t="shared" si="256"/>
        <v>268</v>
      </c>
      <c r="AY302" s="462"/>
      <c r="AZ302" s="36" t="str">
        <f t="shared" si="226"/>
        <v/>
      </c>
      <c r="BA302" s="26"/>
      <c r="BB302" s="26"/>
      <c r="BC302" s="26"/>
      <c r="BD302" s="26"/>
      <c r="BE302" s="26"/>
      <c r="BF302" s="57">
        <f t="shared" si="257"/>
        <v>268</v>
      </c>
      <c r="BG302" s="462"/>
      <c r="BH302" s="36" t="str">
        <f t="shared" si="227"/>
        <v/>
      </c>
      <c r="BI302" s="26"/>
      <c r="BJ302" s="26"/>
      <c r="BK302" s="26"/>
      <c r="BL302" s="26"/>
      <c r="BM302" s="26"/>
      <c r="BN302" s="57">
        <f t="shared" si="258"/>
        <v>268</v>
      </c>
      <c r="BO302" s="303"/>
      <c r="BP302" s="36" t="str">
        <f t="shared" si="228"/>
        <v/>
      </c>
      <c r="BQ302" s="26"/>
      <c r="BR302" s="26"/>
      <c r="BS302" s="26"/>
      <c r="BT302" s="26"/>
      <c r="BU302" s="26"/>
      <c r="BV302" s="57">
        <f t="shared" si="259"/>
        <v>268</v>
      </c>
      <c r="BW302" s="303"/>
      <c r="BX302" s="36" t="str">
        <f t="shared" si="229"/>
        <v/>
      </c>
      <c r="BY302" s="26"/>
      <c r="BZ302" s="26"/>
      <c r="CA302" s="26"/>
      <c r="CB302" s="26"/>
      <c r="CC302" s="26"/>
      <c r="CD302" s="57">
        <f t="shared" si="230"/>
        <v>268</v>
      </c>
      <c r="CE302" s="303"/>
      <c r="CF302" s="36" t="str">
        <f t="shared" si="231"/>
        <v/>
      </c>
      <c r="CL302" s="57">
        <f t="shared" si="232"/>
        <v>268</v>
      </c>
      <c r="CM302" s="303"/>
      <c r="CN302" s="36" t="str">
        <f t="shared" si="233"/>
        <v/>
      </c>
      <c r="CT302" s="57">
        <f t="shared" si="234"/>
        <v>268</v>
      </c>
      <c r="CU302" s="303"/>
      <c r="CV302" s="36" t="str">
        <f t="shared" si="235"/>
        <v/>
      </c>
      <c r="DB302" s="57">
        <f t="shared" si="236"/>
        <v>268</v>
      </c>
      <c r="DC302" s="303"/>
      <c r="DD302" s="36" t="str">
        <f t="shared" si="237"/>
        <v/>
      </c>
      <c r="DJ302" s="57">
        <f t="shared" si="238"/>
        <v>268</v>
      </c>
      <c r="DK302" s="303"/>
      <c r="DL302" s="36" t="str">
        <f t="shared" si="239"/>
        <v/>
      </c>
      <c r="DR302" s="57">
        <f t="shared" si="240"/>
        <v>268</v>
      </c>
      <c r="DS302" s="303"/>
      <c r="DT302" s="36" t="str">
        <f t="shared" si="241"/>
        <v/>
      </c>
      <c r="DZ302" s="57">
        <f t="shared" si="242"/>
        <v>268</v>
      </c>
      <c r="EA302" s="303"/>
      <c r="EB302" s="36" t="str">
        <f t="shared" si="243"/>
        <v/>
      </c>
      <c r="EC302" s="26"/>
      <c r="ED302" s="26"/>
      <c r="EE302" s="26"/>
      <c r="EF302" s="26"/>
      <c r="EG302" s="26"/>
      <c r="EH302" s="57">
        <f t="shared" si="244"/>
        <v>268</v>
      </c>
      <c r="EI302" s="303"/>
      <c r="EJ302" s="36" t="str">
        <f t="shared" si="245"/>
        <v/>
      </c>
      <c r="EK302" s="26"/>
      <c r="EL302" s="26"/>
      <c r="EM302" s="26"/>
      <c r="EN302" s="26"/>
      <c r="EO302" s="26"/>
      <c r="EP302" s="57">
        <f t="shared" si="246"/>
        <v>268</v>
      </c>
      <c r="EQ302" s="303"/>
      <c r="ER302" s="36" t="str">
        <f t="shared" si="247"/>
        <v/>
      </c>
      <c r="ES302" s="26"/>
      <c r="ET302" s="26"/>
      <c r="EU302" s="26"/>
      <c r="EV302" s="26"/>
      <c r="EW302" s="26"/>
      <c r="EX302" s="57">
        <f t="shared" si="248"/>
        <v>268</v>
      </c>
      <c r="EY302" s="303"/>
      <c r="EZ302" s="36" t="str">
        <f t="shared" si="249"/>
        <v/>
      </c>
      <c r="FA302" s="26"/>
      <c r="FB302" s="26"/>
      <c r="FC302" s="26"/>
      <c r="FD302" s="26"/>
      <c r="FE302" s="26"/>
    </row>
    <row r="303" spans="1:161" ht="14.5">
      <c r="A303" s="26"/>
      <c r="B303" s="57">
        <f t="shared" si="250"/>
        <v>269</v>
      </c>
      <c r="C303" s="462"/>
      <c r="D303" s="36" t="str">
        <f t="shared" si="220"/>
        <v/>
      </c>
      <c r="E303" s="26"/>
      <c r="F303" s="26"/>
      <c r="G303" s="26"/>
      <c r="H303" s="26"/>
      <c r="I303" s="26"/>
      <c r="J303" s="57">
        <f t="shared" si="251"/>
        <v>269</v>
      </c>
      <c r="K303" s="462"/>
      <c r="L303" s="36" t="str">
        <f t="shared" si="221"/>
        <v/>
      </c>
      <c r="M303" s="26"/>
      <c r="N303" s="26"/>
      <c r="O303" s="26"/>
      <c r="P303" s="26"/>
      <c r="Q303" s="26"/>
      <c r="R303" s="57">
        <f t="shared" si="252"/>
        <v>269</v>
      </c>
      <c r="S303" s="462"/>
      <c r="T303" s="36" t="str">
        <f t="shared" si="222"/>
        <v/>
      </c>
      <c r="U303" s="26"/>
      <c r="V303" s="26"/>
      <c r="W303" s="26"/>
      <c r="X303" s="26"/>
      <c r="Y303" s="26"/>
      <c r="Z303" s="57">
        <f t="shared" si="253"/>
        <v>269</v>
      </c>
      <c r="AA303" s="462"/>
      <c r="AB303" s="36" t="str">
        <f t="shared" si="223"/>
        <v/>
      </c>
      <c r="AC303" s="26"/>
      <c r="AD303" s="26"/>
      <c r="AE303" s="26"/>
      <c r="AF303" s="26"/>
      <c r="AG303" s="26"/>
      <c r="AH303" s="57">
        <f t="shared" si="254"/>
        <v>269</v>
      </c>
      <c r="AI303" s="462"/>
      <c r="AJ303" s="36" t="str">
        <f t="shared" si="224"/>
        <v/>
      </c>
      <c r="AK303" s="26"/>
      <c r="AL303" s="26"/>
      <c r="AM303" s="26"/>
      <c r="AN303" s="26"/>
      <c r="AO303" s="26"/>
      <c r="AP303" s="57">
        <f t="shared" si="255"/>
        <v>269</v>
      </c>
      <c r="AQ303" s="462"/>
      <c r="AR303" s="36" t="str">
        <f t="shared" si="225"/>
        <v/>
      </c>
      <c r="AS303" s="26"/>
      <c r="AT303" s="26"/>
      <c r="AU303" s="26"/>
      <c r="AV303" s="26"/>
      <c r="AW303" s="26"/>
      <c r="AX303" s="57">
        <f t="shared" si="256"/>
        <v>269</v>
      </c>
      <c r="AY303" s="462"/>
      <c r="AZ303" s="36" t="str">
        <f t="shared" si="226"/>
        <v/>
      </c>
      <c r="BA303" s="26"/>
      <c r="BB303" s="26"/>
      <c r="BC303" s="26"/>
      <c r="BD303" s="26"/>
      <c r="BE303" s="26"/>
      <c r="BF303" s="57">
        <f t="shared" si="257"/>
        <v>269</v>
      </c>
      <c r="BG303" s="462"/>
      <c r="BH303" s="36" t="str">
        <f t="shared" si="227"/>
        <v/>
      </c>
      <c r="BI303" s="26"/>
      <c r="BJ303" s="26"/>
      <c r="BK303" s="26"/>
      <c r="BL303" s="26"/>
      <c r="BM303" s="26"/>
      <c r="BN303" s="57">
        <f t="shared" si="258"/>
        <v>269</v>
      </c>
      <c r="BO303" s="303"/>
      <c r="BP303" s="36" t="str">
        <f t="shared" si="228"/>
        <v/>
      </c>
      <c r="BQ303" s="26"/>
      <c r="BR303" s="26"/>
      <c r="BS303" s="26"/>
      <c r="BT303" s="26"/>
      <c r="BU303" s="26"/>
      <c r="BV303" s="57">
        <f t="shared" si="259"/>
        <v>269</v>
      </c>
      <c r="BW303" s="303"/>
      <c r="BX303" s="36" t="str">
        <f t="shared" si="229"/>
        <v/>
      </c>
      <c r="BY303" s="26"/>
      <c r="BZ303" s="26"/>
      <c r="CA303" s="26"/>
      <c r="CB303" s="26"/>
      <c r="CC303" s="26"/>
      <c r="CD303" s="57">
        <f t="shared" si="230"/>
        <v>269</v>
      </c>
      <c r="CE303" s="303"/>
      <c r="CF303" s="36" t="str">
        <f t="shared" si="231"/>
        <v/>
      </c>
      <c r="CL303" s="57">
        <f t="shared" si="232"/>
        <v>269</v>
      </c>
      <c r="CM303" s="303"/>
      <c r="CN303" s="36" t="str">
        <f t="shared" si="233"/>
        <v/>
      </c>
      <c r="CT303" s="57">
        <f t="shared" si="234"/>
        <v>269</v>
      </c>
      <c r="CU303" s="303"/>
      <c r="CV303" s="36" t="str">
        <f t="shared" si="235"/>
        <v/>
      </c>
      <c r="DB303" s="57">
        <f t="shared" si="236"/>
        <v>269</v>
      </c>
      <c r="DC303" s="303"/>
      <c r="DD303" s="36" t="str">
        <f t="shared" si="237"/>
        <v/>
      </c>
      <c r="DJ303" s="57">
        <f t="shared" si="238"/>
        <v>269</v>
      </c>
      <c r="DK303" s="303"/>
      <c r="DL303" s="36" t="str">
        <f t="shared" si="239"/>
        <v/>
      </c>
      <c r="DR303" s="57">
        <f t="shared" si="240"/>
        <v>269</v>
      </c>
      <c r="DS303" s="303"/>
      <c r="DT303" s="36" t="str">
        <f t="shared" si="241"/>
        <v/>
      </c>
      <c r="DZ303" s="57">
        <f t="shared" si="242"/>
        <v>269</v>
      </c>
      <c r="EA303" s="303"/>
      <c r="EB303" s="36" t="str">
        <f t="shared" si="243"/>
        <v/>
      </c>
      <c r="EC303" s="26"/>
      <c r="ED303" s="26"/>
      <c r="EE303" s="26"/>
      <c r="EF303" s="26"/>
      <c r="EG303" s="26"/>
      <c r="EH303" s="57">
        <f t="shared" si="244"/>
        <v>269</v>
      </c>
      <c r="EI303" s="303"/>
      <c r="EJ303" s="36" t="str">
        <f t="shared" si="245"/>
        <v/>
      </c>
      <c r="EK303" s="26"/>
      <c r="EL303" s="26"/>
      <c r="EM303" s="26"/>
      <c r="EN303" s="26"/>
      <c r="EO303" s="26"/>
      <c r="EP303" s="57">
        <f t="shared" si="246"/>
        <v>269</v>
      </c>
      <c r="EQ303" s="303"/>
      <c r="ER303" s="36" t="str">
        <f t="shared" si="247"/>
        <v/>
      </c>
      <c r="ES303" s="26"/>
      <c r="ET303" s="26"/>
      <c r="EU303" s="26"/>
      <c r="EV303" s="26"/>
      <c r="EW303" s="26"/>
      <c r="EX303" s="57">
        <f t="shared" si="248"/>
        <v>269</v>
      </c>
      <c r="EY303" s="303"/>
      <c r="EZ303" s="36" t="str">
        <f t="shared" si="249"/>
        <v/>
      </c>
      <c r="FA303" s="26"/>
      <c r="FB303" s="26"/>
      <c r="FC303" s="26"/>
      <c r="FD303" s="26"/>
      <c r="FE303" s="26"/>
    </row>
    <row r="304" spans="1:161" ht="14.5">
      <c r="A304" s="26"/>
      <c r="B304" s="57">
        <f t="shared" si="250"/>
        <v>270</v>
      </c>
      <c r="C304" s="462"/>
      <c r="D304" s="36" t="str">
        <f t="shared" si="220"/>
        <v/>
      </c>
      <c r="E304" s="26"/>
      <c r="F304" s="26"/>
      <c r="G304" s="26"/>
      <c r="H304" s="26"/>
      <c r="I304" s="26"/>
      <c r="J304" s="57">
        <f t="shared" si="251"/>
        <v>270</v>
      </c>
      <c r="K304" s="462"/>
      <c r="L304" s="36" t="str">
        <f t="shared" si="221"/>
        <v/>
      </c>
      <c r="M304" s="26"/>
      <c r="N304" s="26"/>
      <c r="O304" s="26"/>
      <c r="P304" s="26"/>
      <c r="Q304" s="26"/>
      <c r="R304" s="57">
        <f t="shared" si="252"/>
        <v>270</v>
      </c>
      <c r="S304" s="462"/>
      <c r="T304" s="36" t="str">
        <f t="shared" si="222"/>
        <v/>
      </c>
      <c r="U304" s="26"/>
      <c r="V304" s="26"/>
      <c r="W304" s="26"/>
      <c r="X304" s="26"/>
      <c r="Y304" s="26"/>
      <c r="Z304" s="57">
        <f t="shared" si="253"/>
        <v>270</v>
      </c>
      <c r="AA304" s="462"/>
      <c r="AB304" s="36" t="str">
        <f t="shared" si="223"/>
        <v/>
      </c>
      <c r="AC304" s="26"/>
      <c r="AD304" s="26"/>
      <c r="AE304" s="26"/>
      <c r="AF304" s="26"/>
      <c r="AG304" s="26"/>
      <c r="AH304" s="57">
        <f t="shared" si="254"/>
        <v>270</v>
      </c>
      <c r="AI304" s="462"/>
      <c r="AJ304" s="36" t="str">
        <f t="shared" si="224"/>
        <v/>
      </c>
      <c r="AK304" s="26"/>
      <c r="AL304" s="26"/>
      <c r="AM304" s="26"/>
      <c r="AN304" s="26"/>
      <c r="AO304" s="26"/>
      <c r="AP304" s="57">
        <f t="shared" si="255"/>
        <v>270</v>
      </c>
      <c r="AQ304" s="462"/>
      <c r="AR304" s="36" t="str">
        <f t="shared" si="225"/>
        <v/>
      </c>
      <c r="AS304" s="26"/>
      <c r="AT304" s="26"/>
      <c r="AU304" s="26"/>
      <c r="AV304" s="26"/>
      <c r="AW304" s="26"/>
      <c r="AX304" s="57">
        <f t="shared" si="256"/>
        <v>270</v>
      </c>
      <c r="AY304" s="462"/>
      <c r="AZ304" s="36" t="str">
        <f t="shared" si="226"/>
        <v/>
      </c>
      <c r="BA304" s="26"/>
      <c r="BB304" s="26"/>
      <c r="BC304" s="26"/>
      <c r="BD304" s="26"/>
      <c r="BE304" s="26"/>
      <c r="BF304" s="57">
        <f t="shared" si="257"/>
        <v>270</v>
      </c>
      <c r="BG304" s="462"/>
      <c r="BH304" s="36" t="str">
        <f t="shared" si="227"/>
        <v/>
      </c>
      <c r="BI304" s="26"/>
      <c r="BJ304" s="26"/>
      <c r="BK304" s="26"/>
      <c r="BL304" s="26"/>
      <c r="BM304" s="26"/>
      <c r="BN304" s="57">
        <f t="shared" si="258"/>
        <v>270</v>
      </c>
      <c r="BO304" s="303"/>
      <c r="BP304" s="36" t="str">
        <f t="shared" si="228"/>
        <v/>
      </c>
      <c r="BQ304" s="26"/>
      <c r="BR304" s="26"/>
      <c r="BS304" s="26"/>
      <c r="BT304" s="26"/>
      <c r="BU304" s="26"/>
      <c r="BV304" s="57">
        <f t="shared" si="259"/>
        <v>270</v>
      </c>
      <c r="BW304" s="303"/>
      <c r="BX304" s="36" t="str">
        <f t="shared" si="229"/>
        <v/>
      </c>
      <c r="BY304" s="26"/>
      <c r="BZ304" s="26"/>
      <c r="CA304" s="26"/>
      <c r="CB304" s="26"/>
      <c r="CC304" s="26"/>
      <c r="CD304" s="57">
        <f t="shared" si="230"/>
        <v>270</v>
      </c>
      <c r="CE304" s="303"/>
      <c r="CF304" s="36" t="str">
        <f t="shared" si="231"/>
        <v/>
      </c>
      <c r="CL304" s="57">
        <f t="shared" si="232"/>
        <v>270</v>
      </c>
      <c r="CM304" s="303"/>
      <c r="CN304" s="36" t="str">
        <f t="shared" si="233"/>
        <v/>
      </c>
      <c r="CT304" s="57">
        <f t="shared" si="234"/>
        <v>270</v>
      </c>
      <c r="CU304" s="303"/>
      <c r="CV304" s="36" t="str">
        <f t="shared" si="235"/>
        <v/>
      </c>
      <c r="DB304" s="57">
        <f t="shared" si="236"/>
        <v>270</v>
      </c>
      <c r="DC304" s="303"/>
      <c r="DD304" s="36" t="str">
        <f t="shared" si="237"/>
        <v/>
      </c>
      <c r="DJ304" s="57">
        <f t="shared" si="238"/>
        <v>270</v>
      </c>
      <c r="DK304" s="303"/>
      <c r="DL304" s="36" t="str">
        <f t="shared" si="239"/>
        <v/>
      </c>
      <c r="DR304" s="57">
        <f t="shared" si="240"/>
        <v>270</v>
      </c>
      <c r="DS304" s="303"/>
      <c r="DT304" s="36" t="str">
        <f t="shared" si="241"/>
        <v/>
      </c>
      <c r="DZ304" s="57">
        <f t="shared" si="242"/>
        <v>270</v>
      </c>
      <c r="EA304" s="303"/>
      <c r="EB304" s="36" t="str">
        <f t="shared" si="243"/>
        <v/>
      </c>
      <c r="EC304" s="26"/>
      <c r="ED304" s="26"/>
      <c r="EE304" s="26"/>
      <c r="EF304" s="26"/>
      <c r="EG304" s="26"/>
      <c r="EH304" s="57">
        <f t="shared" si="244"/>
        <v>270</v>
      </c>
      <c r="EI304" s="303"/>
      <c r="EJ304" s="36" t="str">
        <f t="shared" si="245"/>
        <v/>
      </c>
      <c r="EK304" s="26"/>
      <c r="EL304" s="26"/>
      <c r="EM304" s="26"/>
      <c r="EN304" s="26"/>
      <c r="EO304" s="26"/>
      <c r="EP304" s="57">
        <f t="shared" si="246"/>
        <v>270</v>
      </c>
      <c r="EQ304" s="303"/>
      <c r="ER304" s="36" t="str">
        <f t="shared" si="247"/>
        <v/>
      </c>
      <c r="ES304" s="26"/>
      <c r="ET304" s="26"/>
      <c r="EU304" s="26"/>
      <c r="EV304" s="26"/>
      <c r="EW304" s="26"/>
      <c r="EX304" s="57">
        <f t="shared" si="248"/>
        <v>270</v>
      </c>
      <c r="EY304" s="303"/>
      <c r="EZ304" s="36" t="str">
        <f t="shared" si="249"/>
        <v/>
      </c>
      <c r="FA304" s="26"/>
      <c r="FB304" s="26"/>
      <c r="FC304" s="26"/>
      <c r="FD304" s="26"/>
      <c r="FE304" s="26"/>
    </row>
    <row r="305" spans="1:161" ht="14.5">
      <c r="A305" s="26"/>
      <c r="B305" s="57">
        <f t="shared" si="250"/>
        <v>271</v>
      </c>
      <c r="C305" s="462"/>
      <c r="D305" s="36" t="str">
        <f t="shared" si="220"/>
        <v/>
      </c>
      <c r="E305" s="26"/>
      <c r="F305" s="26"/>
      <c r="G305" s="26"/>
      <c r="H305" s="26"/>
      <c r="I305" s="26"/>
      <c r="J305" s="57">
        <f t="shared" si="251"/>
        <v>271</v>
      </c>
      <c r="K305" s="462"/>
      <c r="L305" s="36" t="str">
        <f t="shared" si="221"/>
        <v/>
      </c>
      <c r="M305" s="26"/>
      <c r="N305" s="26"/>
      <c r="O305" s="26"/>
      <c r="P305" s="26"/>
      <c r="Q305" s="26"/>
      <c r="R305" s="57">
        <f t="shared" si="252"/>
        <v>271</v>
      </c>
      <c r="S305" s="462"/>
      <c r="T305" s="36" t="str">
        <f t="shared" si="222"/>
        <v/>
      </c>
      <c r="U305" s="26"/>
      <c r="V305" s="26"/>
      <c r="W305" s="26"/>
      <c r="X305" s="26"/>
      <c r="Y305" s="26"/>
      <c r="Z305" s="57">
        <f t="shared" si="253"/>
        <v>271</v>
      </c>
      <c r="AA305" s="462"/>
      <c r="AB305" s="36" t="str">
        <f t="shared" si="223"/>
        <v/>
      </c>
      <c r="AC305" s="26"/>
      <c r="AD305" s="26"/>
      <c r="AE305" s="26"/>
      <c r="AF305" s="26"/>
      <c r="AG305" s="26"/>
      <c r="AH305" s="57">
        <f t="shared" si="254"/>
        <v>271</v>
      </c>
      <c r="AI305" s="462"/>
      <c r="AJ305" s="36" t="str">
        <f t="shared" si="224"/>
        <v/>
      </c>
      <c r="AK305" s="26"/>
      <c r="AL305" s="26"/>
      <c r="AM305" s="26"/>
      <c r="AN305" s="26"/>
      <c r="AO305" s="26"/>
      <c r="AP305" s="57">
        <f t="shared" si="255"/>
        <v>271</v>
      </c>
      <c r="AQ305" s="462"/>
      <c r="AR305" s="36" t="str">
        <f t="shared" si="225"/>
        <v/>
      </c>
      <c r="AS305" s="26"/>
      <c r="AT305" s="26"/>
      <c r="AU305" s="26"/>
      <c r="AV305" s="26"/>
      <c r="AW305" s="26"/>
      <c r="AX305" s="57">
        <f t="shared" si="256"/>
        <v>271</v>
      </c>
      <c r="AY305" s="462"/>
      <c r="AZ305" s="36" t="str">
        <f t="shared" si="226"/>
        <v/>
      </c>
      <c r="BA305" s="26"/>
      <c r="BB305" s="26"/>
      <c r="BC305" s="26"/>
      <c r="BD305" s="26"/>
      <c r="BE305" s="26"/>
      <c r="BF305" s="57">
        <f t="shared" si="257"/>
        <v>271</v>
      </c>
      <c r="BG305" s="462"/>
      <c r="BH305" s="36" t="str">
        <f t="shared" si="227"/>
        <v/>
      </c>
      <c r="BI305" s="26"/>
      <c r="BJ305" s="26"/>
      <c r="BK305" s="26"/>
      <c r="BL305" s="26"/>
      <c r="BM305" s="26"/>
      <c r="BN305" s="57">
        <f t="shared" si="258"/>
        <v>271</v>
      </c>
      <c r="BO305" s="303"/>
      <c r="BP305" s="36" t="str">
        <f t="shared" si="228"/>
        <v/>
      </c>
      <c r="BQ305" s="26"/>
      <c r="BR305" s="26"/>
      <c r="BS305" s="26"/>
      <c r="BT305" s="26"/>
      <c r="BU305" s="26"/>
      <c r="BV305" s="57">
        <f t="shared" si="259"/>
        <v>271</v>
      </c>
      <c r="BW305" s="303"/>
      <c r="BX305" s="36" t="str">
        <f t="shared" si="229"/>
        <v/>
      </c>
      <c r="BY305" s="26"/>
      <c r="BZ305" s="26"/>
      <c r="CA305" s="26"/>
      <c r="CB305" s="26"/>
      <c r="CC305" s="26"/>
      <c r="CD305" s="57">
        <f t="shared" si="230"/>
        <v>271</v>
      </c>
      <c r="CE305" s="303"/>
      <c r="CF305" s="36" t="str">
        <f t="shared" si="231"/>
        <v/>
      </c>
      <c r="CL305" s="57">
        <f t="shared" si="232"/>
        <v>271</v>
      </c>
      <c r="CM305" s="303"/>
      <c r="CN305" s="36" t="str">
        <f t="shared" si="233"/>
        <v/>
      </c>
      <c r="CT305" s="57">
        <f t="shared" si="234"/>
        <v>271</v>
      </c>
      <c r="CU305" s="303"/>
      <c r="CV305" s="36" t="str">
        <f t="shared" si="235"/>
        <v/>
      </c>
      <c r="DB305" s="57">
        <f t="shared" si="236"/>
        <v>271</v>
      </c>
      <c r="DC305" s="303"/>
      <c r="DD305" s="36" t="str">
        <f t="shared" si="237"/>
        <v/>
      </c>
      <c r="DJ305" s="57">
        <f t="shared" si="238"/>
        <v>271</v>
      </c>
      <c r="DK305" s="303"/>
      <c r="DL305" s="36" t="str">
        <f t="shared" si="239"/>
        <v/>
      </c>
      <c r="DR305" s="57">
        <f t="shared" si="240"/>
        <v>271</v>
      </c>
      <c r="DS305" s="303"/>
      <c r="DT305" s="36" t="str">
        <f t="shared" si="241"/>
        <v/>
      </c>
      <c r="DZ305" s="57">
        <f t="shared" si="242"/>
        <v>271</v>
      </c>
      <c r="EA305" s="303"/>
      <c r="EB305" s="36" t="str">
        <f t="shared" si="243"/>
        <v/>
      </c>
      <c r="EC305" s="26"/>
      <c r="ED305" s="26"/>
      <c r="EE305" s="26"/>
      <c r="EF305" s="26"/>
      <c r="EG305" s="26"/>
      <c r="EH305" s="57">
        <f t="shared" si="244"/>
        <v>271</v>
      </c>
      <c r="EI305" s="303"/>
      <c r="EJ305" s="36" t="str">
        <f t="shared" si="245"/>
        <v/>
      </c>
      <c r="EK305" s="26"/>
      <c r="EL305" s="26"/>
      <c r="EM305" s="26"/>
      <c r="EN305" s="26"/>
      <c r="EO305" s="26"/>
      <c r="EP305" s="57">
        <f t="shared" si="246"/>
        <v>271</v>
      </c>
      <c r="EQ305" s="303"/>
      <c r="ER305" s="36" t="str">
        <f t="shared" si="247"/>
        <v/>
      </c>
      <c r="ES305" s="26"/>
      <c r="ET305" s="26"/>
      <c r="EU305" s="26"/>
      <c r="EV305" s="26"/>
      <c r="EW305" s="26"/>
      <c r="EX305" s="57">
        <f t="shared" si="248"/>
        <v>271</v>
      </c>
      <c r="EY305" s="303"/>
      <c r="EZ305" s="36" t="str">
        <f t="shared" si="249"/>
        <v/>
      </c>
      <c r="FA305" s="26"/>
      <c r="FB305" s="26"/>
      <c r="FC305" s="26"/>
      <c r="FD305" s="26"/>
      <c r="FE305" s="26"/>
    </row>
    <row r="306" spans="1:161" ht="14.5">
      <c r="A306" s="26"/>
      <c r="B306" s="57">
        <f t="shared" si="250"/>
        <v>272</v>
      </c>
      <c r="C306" s="462"/>
      <c r="D306" s="36" t="str">
        <f t="shared" si="220"/>
        <v/>
      </c>
      <c r="E306" s="26"/>
      <c r="F306" s="26"/>
      <c r="G306" s="26"/>
      <c r="H306" s="26"/>
      <c r="I306" s="26"/>
      <c r="J306" s="57">
        <f t="shared" si="251"/>
        <v>272</v>
      </c>
      <c r="K306" s="462"/>
      <c r="L306" s="36" t="str">
        <f t="shared" si="221"/>
        <v/>
      </c>
      <c r="M306" s="26"/>
      <c r="N306" s="26"/>
      <c r="O306" s="26"/>
      <c r="P306" s="26"/>
      <c r="Q306" s="26"/>
      <c r="R306" s="57">
        <f t="shared" si="252"/>
        <v>272</v>
      </c>
      <c r="S306" s="462"/>
      <c r="T306" s="36" t="str">
        <f t="shared" si="222"/>
        <v/>
      </c>
      <c r="U306" s="26"/>
      <c r="V306" s="26"/>
      <c r="W306" s="26"/>
      <c r="X306" s="26"/>
      <c r="Y306" s="26"/>
      <c r="Z306" s="57">
        <f t="shared" si="253"/>
        <v>272</v>
      </c>
      <c r="AA306" s="462"/>
      <c r="AB306" s="36" t="str">
        <f t="shared" si="223"/>
        <v/>
      </c>
      <c r="AC306" s="26"/>
      <c r="AD306" s="26"/>
      <c r="AE306" s="26"/>
      <c r="AF306" s="26"/>
      <c r="AG306" s="26"/>
      <c r="AH306" s="57">
        <f t="shared" si="254"/>
        <v>272</v>
      </c>
      <c r="AI306" s="462"/>
      <c r="AJ306" s="36" t="str">
        <f t="shared" si="224"/>
        <v/>
      </c>
      <c r="AK306" s="26"/>
      <c r="AL306" s="26"/>
      <c r="AM306" s="26"/>
      <c r="AN306" s="26"/>
      <c r="AO306" s="26"/>
      <c r="AP306" s="57">
        <f t="shared" si="255"/>
        <v>272</v>
      </c>
      <c r="AQ306" s="462"/>
      <c r="AR306" s="36" t="str">
        <f t="shared" si="225"/>
        <v/>
      </c>
      <c r="AS306" s="26"/>
      <c r="AT306" s="26"/>
      <c r="AU306" s="26"/>
      <c r="AV306" s="26"/>
      <c r="AW306" s="26"/>
      <c r="AX306" s="57">
        <f t="shared" si="256"/>
        <v>272</v>
      </c>
      <c r="AY306" s="462"/>
      <c r="AZ306" s="36" t="str">
        <f t="shared" si="226"/>
        <v/>
      </c>
      <c r="BA306" s="26"/>
      <c r="BB306" s="26"/>
      <c r="BC306" s="26"/>
      <c r="BD306" s="26"/>
      <c r="BE306" s="26"/>
      <c r="BF306" s="57">
        <f t="shared" si="257"/>
        <v>272</v>
      </c>
      <c r="BG306" s="462"/>
      <c r="BH306" s="36" t="str">
        <f t="shared" si="227"/>
        <v/>
      </c>
      <c r="BI306" s="26"/>
      <c r="BJ306" s="26"/>
      <c r="BK306" s="26"/>
      <c r="BL306" s="26"/>
      <c r="BM306" s="26"/>
      <c r="BN306" s="57">
        <f t="shared" si="258"/>
        <v>272</v>
      </c>
      <c r="BO306" s="303"/>
      <c r="BP306" s="36" t="str">
        <f t="shared" si="228"/>
        <v/>
      </c>
      <c r="BQ306" s="26"/>
      <c r="BR306" s="26"/>
      <c r="BS306" s="26"/>
      <c r="BT306" s="26"/>
      <c r="BU306" s="26"/>
      <c r="BV306" s="57">
        <f t="shared" si="259"/>
        <v>272</v>
      </c>
      <c r="BW306" s="303"/>
      <c r="BX306" s="36" t="str">
        <f t="shared" si="229"/>
        <v/>
      </c>
      <c r="BY306" s="26"/>
      <c r="BZ306" s="26"/>
      <c r="CA306" s="26"/>
      <c r="CB306" s="26"/>
      <c r="CC306" s="26"/>
      <c r="CD306" s="57">
        <f t="shared" si="230"/>
        <v>272</v>
      </c>
      <c r="CE306" s="303"/>
      <c r="CF306" s="36" t="str">
        <f t="shared" si="231"/>
        <v/>
      </c>
      <c r="CL306" s="57">
        <f t="shared" si="232"/>
        <v>272</v>
      </c>
      <c r="CM306" s="303"/>
      <c r="CN306" s="36" t="str">
        <f t="shared" si="233"/>
        <v/>
      </c>
      <c r="CT306" s="57">
        <f t="shared" si="234"/>
        <v>272</v>
      </c>
      <c r="CU306" s="303"/>
      <c r="CV306" s="36" t="str">
        <f t="shared" si="235"/>
        <v/>
      </c>
      <c r="DB306" s="57">
        <f t="shared" si="236"/>
        <v>272</v>
      </c>
      <c r="DC306" s="303"/>
      <c r="DD306" s="36" t="str">
        <f t="shared" si="237"/>
        <v/>
      </c>
      <c r="DJ306" s="57">
        <f t="shared" si="238"/>
        <v>272</v>
      </c>
      <c r="DK306" s="303"/>
      <c r="DL306" s="36" t="str">
        <f t="shared" si="239"/>
        <v/>
      </c>
      <c r="DR306" s="57">
        <f t="shared" si="240"/>
        <v>272</v>
      </c>
      <c r="DS306" s="303"/>
      <c r="DT306" s="36" t="str">
        <f t="shared" si="241"/>
        <v/>
      </c>
      <c r="DZ306" s="57">
        <f t="shared" si="242"/>
        <v>272</v>
      </c>
      <c r="EA306" s="303"/>
      <c r="EB306" s="36" t="str">
        <f t="shared" si="243"/>
        <v/>
      </c>
      <c r="EC306" s="26"/>
      <c r="ED306" s="26"/>
      <c r="EE306" s="26"/>
      <c r="EF306" s="26"/>
      <c r="EG306" s="26"/>
      <c r="EH306" s="57">
        <f t="shared" si="244"/>
        <v>272</v>
      </c>
      <c r="EI306" s="303"/>
      <c r="EJ306" s="36" t="str">
        <f t="shared" si="245"/>
        <v/>
      </c>
      <c r="EK306" s="26"/>
      <c r="EL306" s="26"/>
      <c r="EM306" s="26"/>
      <c r="EN306" s="26"/>
      <c r="EO306" s="26"/>
      <c r="EP306" s="57">
        <f t="shared" si="246"/>
        <v>272</v>
      </c>
      <c r="EQ306" s="303"/>
      <c r="ER306" s="36" t="str">
        <f t="shared" si="247"/>
        <v/>
      </c>
      <c r="ES306" s="26"/>
      <c r="ET306" s="26"/>
      <c r="EU306" s="26"/>
      <c r="EV306" s="26"/>
      <c r="EW306" s="26"/>
      <c r="EX306" s="57">
        <f t="shared" si="248"/>
        <v>272</v>
      </c>
      <c r="EY306" s="303"/>
      <c r="EZ306" s="36" t="str">
        <f t="shared" si="249"/>
        <v/>
      </c>
      <c r="FA306" s="26"/>
      <c r="FB306" s="26"/>
      <c r="FC306" s="26"/>
      <c r="FD306" s="26"/>
      <c r="FE306" s="26"/>
    </row>
    <row r="307" spans="1:161" ht="14.5">
      <c r="A307" s="26"/>
      <c r="B307" s="57">
        <f t="shared" si="250"/>
        <v>273</v>
      </c>
      <c r="C307" s="462"/>
      <c r="D307" s="36" t="str">
        <f t="shared" si="220"/>
        <v/>
      </c>
      <c r="E307" s="26"/>
      <c r="F307" s="26"/>
      <c r="G307" s="26"/>
      <c r="H307" s="26"/>
      <c r="I307" s="26"/>
      <c r="J307" s="57">
        <f t="shared" si="251"/>
        <v>273</v>
      </c>
      <c r="K307" s="462"/>
      <c r="L307" s="36" t="str">
        <f t="shared" si="221"/>
        <v/>
      </c>
      <c r="M307" s="26"/>
      <c r="N307" s="26"/>
      <c r="O307" s="26"/>
      <c r="P307" s="26"/>
      <c r="Q307" s="26"/>
      <c r="R307" s="57">
        <f t="shared" si="252"/>
        <v>273</v>
      </c>
      <c r="S307" s="462"/>
      <c r="T307" s="36" t="str">
        <f t="shared" si="222"/>
        <v/>
      </c>
      <c r="U307" s="26"/>
      <c r="V307" s="26"/>
      <c r="W307" s="26"/>
      <c r="X307" s="26"/>
      <c r="Y307" s="26"/>
      <c r="Z307" s="57">
        <f t="shared" si="253"/>
        <v>273</v>
      </c>
      <c r="AA307" s="462"/>
      <c r="AB307" s="36" t="str">
        <f t="shared" si="223"/>
        <v/>
      </c>
      <c r="AC307" s="26"/>
      <c r="AD307" s="26"/>
      <c r="AE307" s="26"/>
      <c r="AF307" s="26"/>
      <c r="AG307" s="26"/>
      <c r="AH307" s="57">
        <f t="shared" si="254"/>
        <v>273</v>
      </c>
      <c r="AI307" s="462"/>
      <c r="AJ307" s="36" t="str">
        <f t="shared" si="224"/>
        <v/>
      </c>
      <c r="AK307" s="26"/>
      <c r="AL307" s="26"/>
      <c r="AM307" s="26"/>
      <c r="AN307" s="26"/>
      <c r="AO307" s="26"/>
      <c r="AP307" s="57">
        <f t="shared" si="255"/>
        <v>273</v>
      </c>
      <c r="AQ307" s="462"/>
      <c r="AR307" s="36" t="str">
        <f t="shared" si="225"/>
        <v/>
      </c>
      <c r="AS307" s="26"/>
      <c r="AT307" s="26"/>
      <c r="AU307" s="26"/>
      <c r="AV307" s="26"/>
      <c r="AW307" s="26"/>
      <c r="AX307" s="57">
        <f t="shared" si="256"/>
        <v>273</v>
      </c>
      <c r="AY307" s="462"/>
      <c r="AZ307" s="36" t="str">
        <f t="shared" si="226"/>
        <v/>
      </c>
      <c r="BA307" s="26"/>
      <c r="BB307" s="26"/>
      <c r="BC307" s="26"/>
      <c r="BD307" s="26"/>
      <c r="BE307" s="26"/>
      <c r="BF307" s="57">
        <f t="shared" si="257"/>
        <v>273</v>
      </c>
      <c r="BG307" s="462"/>
      <c r="BH307" s="36" t="str">
        <f t="shared" si="227"/>
        <v/>
      </c>
      <c r="BI307" s="26"/>
      <c r="BJ307" s="26"/>
      <c r="BK307" s="26"/>
      <c r="BL307" s="26"/>
      <c r="BM307" s="26"/>
      <c r="BN307" s="57">
        <f t="shared" si="258"/>
        <v>273</v>
      </c>
      <c r="BO307" s="303"/>
      <c r="BP307" s="36" t="str">
        <f t="shared" si="228"/>
        <v/>
      </c>
      <c r="BQ307" s="26"/>
      <c r="BR307" s="26"/>
      <c r="BS307" s="26"/>
      <c r="BT307" s="26"/>
      <c r="BU307" s="26"/>
      <c r="BV307" s="57">
        <f t="shared" si="259"/>
        <v>273</v>
      </c>
      <c r="BW307" s="303"/>
      <c r="BX307" s="36" t="str">
        <f t="shared" si="229"/>
        <v/>
      </c>
      <c r="BY307" s="26"/>
      <c r="BZ307" s="26"/>
      <c r="CA307" s="26"/>
      <c r="CB307" s="26"/>
      <c r="CC307" s="26"/>
      <c r="CD307" s="57">
        <f t="shared" si="230"/>
        <v>273</v>
      </c>
      <c r="CE307" s="303"/>
      <c r="CF307" s="36" t="str">
        <f t="shared" si="231"/>
        <v/>
      </c>
      <c r="CL307" s="57">
        <f t="shared" si="232"/>
        <v>273</v>
      </c>
      <c r="CM307" s="303"/>
      <c r="CN307" s="36" t="str">
        <f t="shared" si="233"/>
        <v/>
      </c>
      <c r="CT307" s="57">
        <f t="shared" si="234"/>
        <v>273</v>
      </c>
      <c r="CU307" s="303"/>
      <c r="CV307" s="36" t="str">
        <f t="shared" si="235"/>
        <v/>
      </c>
      <c r="DB307" s="57">
        <f t="shared" si="236"/>
        <v>273</v>
      </c>
      <c r="DC307" s="303"/>
      <c r="DD307" s="36" t="str">
        <f t="shared" si="237"/>
        <v/>
      </c>
      <c r="DJ307" s="57">
        <f t="shared" si="238"/>
        <v>273</v>
      </c>
      <c r="DK307" s="303"/>
      <c r="DL307" s="36" t="str">
        <f t="shared" si="239"/>
        <v/>
      </c>
      <c r="DR307" s="57">
        <f t="shared" si="240"/>
        <v>273</v>
      </c>
      <c r="DS307" s="303"/>
      <c r="DT307" s="36" t="str">
        <f t="shared" si="241"/>
        <v/>
      </c>
      <c r="DZ307" s="57">
        <f t="shared" si="242"/>
        <v>273</v>
      </c>
      <c r="EA307" s="303"/>
      <c r="EB307" s="36" t="str">
        <f t="shared" si="243"/>
        <v/>
      </c>
      <c r="EC307" s="26"/>
      <c r="ED307" s="26"/>
      <c r="EE307" s="26"/>
      <c r="EF307" s="26"/>
      <c r="EG307" s="26"/>
      <c r="EH307" s="57">
        <f t="shared" si="244"/>
        <v>273</v>
      </c>
      <c r="EI307" s="303"/>
      <c r="EJ307" s="36" t="str">
        <f t="shared" si="245"/>
        <v/>
      </c>
      <c r="EK307" s="26"/>
      <c r="EL307" s="26"/>
      <c r="EM307" s="26"/>
      <c r="EN307" s="26"/>
      <c r="EO307" s="26"/>
      <c r="EP307" s="57">
        <f t="shared" si="246"/>
        <v>273</v>
      </c>
      <c r="EQ307" s="303"/>
      <c r="ER307" s="36" t="str">
        <f t="shared" si="247"/>
        <v/>
      </c>
      <c r="ES307" s="26"/>
      <c r="ET307" s="26"/>
      <c r="EU307" s="26"/>
      <c r="EV307" s="26"/>
      <c r="EW307" s="26"/>
      <c r="EX307" s="57">
        <f t="shared" si="248"/>
        <v>273</v>
      </c>
      <c r="EY307" s="303"/>
      <c r="EZ307" s="36" t="str">
        <f t="shared" si="249"/>
        <v/>
      </c>
      <c r="FA307" s="26"/>
      <c r="FB307" s="26"/>
      <c r="FC307" s="26"/>
      <c r="FD307" s="26"/>
      <c r="FE307" s="26"/>
    </row>
    <row r="308" spans="1:161" ht="14.5">
      <c r="A308" s="26"/>
      <c r="B308" s="57">
        <f t="shared" si="250"/>
        <v>274</v>
      </c>
      <c r="C308" s="462"/>
      <c r="D308" s="36" t="str">
        <f t="shared" si="220"/>
        <v/>
      </c>
      <c r="E308" s="26"/>
      <c r="F308" s="26"/>
      <c r="G308" s="26"/>
      <c r="H308" s="26"/>
      <c r="I308" s="26"/>
      <c r="J308" s="57">
        <f t="shared" si="251"/>
        <v>274</v>
      </c>
      <c r="K308" s="462"/>
      <c r="L308" s="36" t="str">
        <f t="shared" si="221"/>
        <v/>
      </c>
      <c r="M308" s="26"/>
      <c r="N308" s="26"/>
      <c r="O308" s="26"/>
      <c r="P308" s="26"/>
      <c r="Q308" s="26"/>
      <c r="R308" s="57">
        <f t="shared" si="252"/>
        <v>274</v>
      </c>
      <c r="S308" s="462"/>
      <c r="T308" s="36" t="str">
        <f t="shared" si="222"/>
        <v/>
      </c>
      <c r="U308" s="26"/>
      <c r="V308" s="26"/>
      <c r="W308" s="26"/>
      <c r="X308" s="26"/>
      <c r="Y308" s="26"/>
      <c r="Z308" s="57">
        <f t="shared" si="253"/>
        <v>274</v>
      </c>
      <c r="AA308" s="462"/>
      <c r="AB308" s="36" t="str">
        <f t="shared" si="223"/>
        <v/>
      </c>
      <c r="AC308" s="26"/>
      <c r="AD308" s="26"/>
      <c r="AE308" s="26"/>
      <c r="AF308" s="26"/>
      <c r="AG308" s="26"/>
      <c r="AH308" s="57">
        <f t="shared" si="254"/>
        <v>274</v>
      </c>
      <c r="AI308" s="462"/>
      <c r="AJ308" s="36" t="str">
        <f t="shared" si="224"/>
        <v/>
      </c>
      <c r="AK308" s="26"/>
      <c r="AL308" s="26"/>
      <c r="AM308" s="26"/>
      <c r="AN308" s="26"/>
      <c r="AO308" s="26"/>
      <c r="AP308" s="57">
        <f t="shared" si="255"/>
        <v>274</v>
      </c>
      <c r="AQ308" s="462"/>
      <c r="AR308" s="36" t="str">
        <f t="shared" si="225"/>
        <v/>
      </c>
      <c r="AS308" s="26"/>
      <c r="AT308" s="26"/>
      <c r="AU308" s="26"/>
      <c r="AV308" s="26"/>
      <c r="AW308" s="26"/>
      <c r="AX308" s="57">
        <f t="shared" si="256"/>
        <v>274</v>
      </c>
      <c r="AY308" s="462"/>
      <c r="AZ308" s="36" t="str">
        <f t="shared" si="226"/>
        <v/>
      </c>
      <c r="BA308" s="26"/>
      <c r="BB308" s="26"/>
      <c r="BC308" s="26"/>
      <c r="BD308" s="26"/>
      <c r="BE308" s="26"/>
      <c r="BF308" s="57">
        <f t="shared" si="257"/>
        <v>274</v>
      </c>
      <c r="BG308" s="462"/>
      <c r="BH308" s="36" t="str">
        <f t="shared" si="227"/>
        <v/>
      </c>
      <c r="BI308" s="26"/>
      <c r="BJ308" s="26"/>
      <c r="BK308" s="26"/>
      <c r="BL308" s="26"/>
      <c r="BM308" s="26"/>
      <c r="BN308" s="57">
        <f t="shared" si="258"/>
        <v>274</v>
      </c>
      <c r="BO308" s="303"/>
      <c r="BP308" s="36" t="str">
        <f t="shared" si="228"/>
        <v/>
      </c>
      <c r="BQ308" s="26"/>
      <c r="BR308" s="26"/>
      <c r="BS308" s="26"/>
      <c r="BT308" s="26"/>
      <c r="BU308" s="26"/>
      <c r="BV308" s="57">
        <f t="shared" si="259"/>
        <v>274</v>
      </c>
      <c r="BW308" s="303"/>
      <c r="BX308" s="36" t="str">
        <f t="shared" si="229"/>
        <v/>
      </c>
      <c r="BY308" s="26"/>
      <c r="BZ308" s="26"/>
      <c r="CA308" s="26"/>
      <c r="CB308" s="26"/>
      <c r="CC308" s="26"/>
      <c r="CD308" s="57">
        <f t="shared" si="230"/>
        <v>274</v>
      </c>
      <c r="CE308" s="303"/>
      <c r="CF308" s="36" t="str">
        <f t="shared" si="231"/>
        <v/>
      </c>
      <c r="CL308" s="57">
        <f t="shared" si="232"/>
        <v>274</v>
      </c>
      <c r="CM308" s="303"/>
      <c r="CN308" s="36" t="str">
        <f t="shared" si="233"/>
        <v/>
      </c>
      <c r="CT308" s="57">
        <f t="shared" si="234"/>
        <v>274</v>
      </c>
      <c r="CU308" s="303"/>
      <c r="CV308" s="36" t="str">
        <f t="shared" si="235"/>
        <v/>
      </c>
      <c r="DB308" s="57">
        <f t="shared" si="236"/>
        <v>274</v>
      </c>
      <c r="DC308" s="303"/>
      <c r="DD308" s="36" t="str">
        <f t="shared" si="237"/>
        <v/>
      </c>
      <c r="DJ308" s="57">
        <f t="shared" si="238"/>
        <v>274</v>
      </c>
      <c r="DK308" s="303"/>
      <c r="DL308" s="36" t="str">
        <f t="shared" si="239"/>
        <v/>
      </c>
      <c r="DR308" s="57">
        <f t="shared" si="240"/>
        <v>274</v>
      </c>
      <c r="DS308" s="303"/>
      <c r="DT308" s="36" t="str">
        <f t="shared" si="241"/>
        <v/>
      </c>
      <c r="DZ308" s="57">
        <f t="shared" si="242"/>
        <v>274</v>
      </c>
      <c r="EA308" s="303"/>
      <c r="EB308" s="36" t="str">
        <f t="shared" si="243"/>
        <v/>
      </c>
      <c r="EC308" s="26"/>
      <c r="ED308" s="26"/>
      <c r="EE308" s="26"/>
      <c r="EF308" s="26"/>
      <c r="EG308" s="26"/>
      <c r="EH308" s="57">
        <f t="shared" si="244"/>
        <v>274</v>
      </c>
      <c r="EI308" s="303"/>
      <c r="EJ308" s="36" t="str">
        <f t="shared" si="245"/>
        <v/>
      </c>
      <c r="EK308" s="26"/>
      <c r="EL308" s="26"/>
      <c r="EM308" s="26"/>
      <c r="EN308" s="26"/>
      <c r="EO308" s="26"/>
      <c r="EP308" s="57">
        <f t="shared" si="246"/>
        <v>274</v>
      </c>
      <c r="EQ308" s="303"/>
      <c r="ER308" s="36" t="str">
        <f t="shared" si="247"/>
        <v/>
      </c>
      <c r="ES308" s="26"/>
      <c r="ET308" s="26"/>
      <c r="EU308" s="26"/>
      <c r="EV308" s="26"/>
      <c r="EW308" s="26"/>
      <c r="EX308" s="57">
        <f t="shared" si="248"/>
        <v>274</v>
      </c>
      <c r="EY308" s="303"/>
      <c r="EZ308" s="36" t="str">
        <f t="shared" si="249"/>
        <v/>
      </c>
      <c r="FA308" s="26"/>
      <c r="FB308" s="26"/>
      <c r="FC308" s="26"/>
      <c r="FD308" s="26"/>
      <c r="FE308" s="26"/>
    </row>
    <row r="309" spans="1:161" ht="14.5">
      <c r="A309" s="26"/>
      <c r="B309" s="57">
        <f t="shared" si="250"/>
        <v>275</v>
      </c>
      <c r="C309" s="462"/>
      <c r="D309" s="36" t="str">
        <f t="shared" si="220"/>
        <v/>
      </c>
      <c r="E309" s="26"/>
      <c r="F309" s="26"/>
      <c r="G309" s="26"/>
      <c r="H309" s="26"/>
      <c r="I309" s="26"/>
      <c r="J309" s="57">
        <f t="shared" si="251"/>
        <v>275</v>
      </c>
      <c r="K309" s="462"/>
      <c r="L309" s="36" t="str">
        <f t="shared" si="221"/>
        <v/>
      </c>
      <c r="M309" s="26"/>
      <c r="N309" s="26"/>
      <c r="O309" s="26"/>
      <c r="P309" s="26"/>
      <c r="Q309" s="26"/>
      <c r="R309" s="57">
        <f t="shared" si="252"/>
        <v>275</v>
      </c>
      <c r="S309" s="462"/>
      <c r="T309" s="36" t="str">
        <f t="shared" si="222"/>
        <v/>
      </c>
      <c r="U309" s="26"/>
      <c r="V309" s="26"/>
      <c r="W309" s="26"/>
      <c r="X309" s="26"/>
      <c r="Y309" s="26"/>
      <c r="Z309" s="57">
        <f t="shared" si="253"/>
        <v>275</v>
      </c>
      <c r="AA309" s="462"/>
      <c r="AB309" s="36" t="str">
        <f t="shared" si="223"/>
        <v/>
      </c>
      <c r="AC309" s="26"/>
      <c r="AD309" s="26"/>
      <c r="AE309" s="26"/>
      <c r="AF309" s="26"/>
      <c r="AG309" s="26"/>
      <c r="AH309" s="57">
        <f t="shared" si="254"/>
        <v>275</v>
      </c>
      <c r="AI309" s="462"/>
      <c r="AJ309" s="36" t="str">
        <f t="shared" si="224"/>
        <v/>
      </c>
      <c r="AK309" s="26"/>
      <c r="AL309" s="26"/>
      <c r="AM309" s="26"/>
      <c r="AN309" s="26"/>
      <c r="AO309" s="26"/>
      <c r="AP309" s="57">
        <f t="shared" si="255"/>
        <v>275</v>
      </c>
      <c r="AQ309" s="462"/>
      <c r="AR309" s="36" t="str">
        <f t="shared" si="225"/>
        <v/>
      </c>
      <c r="AS309" s="26"/>
      <c r="AT309" s="26"/>
      <c r="AU309" s="26"/>
      <c r="AV309" s="26"/>
      <c r="AW309" s="26"/>
      <c r="AX309" s="57">
        <f t="shared" si="256"/>
        <v>275</v>
      </c>
      <c r="AY309" s="462"/>
      <c r="AZ309" s="36" t="str">
        <f t="shared" si="226"/>
        <v/>
      </c>
      <c r="BA309" s="26"/>
      <c r="BB309" s="26"/>
      <c r="BC309" s="26"/>
      <c r="BD309" s="26"/>
      <c r="BE309" s="26"/>
      <c r="BF309" s="57">
        <f t="shared" si="257"/>
        <v>275</v>
      </c>
      <c r="BG309" s="462"/>
      <c r="BH309" s="36" t="str">
        <f t="shared" si="227"/>
        <v/>
      </c>
      <c r="BI309" s="26"/>
      <c r="BJ309" s="26"/>
      <c r="BK309" s="26"/>
      <c r="BL309" s="26"/>
      <c r="BM309" s="26"/>
      <c r="BN309" s="57">
        <f t="shared" si="258"/>
        <v>275</v>
      </c>
      <c r="BO309" s="303"/>
      <c r="BP309" s="36" t="str">
        <f t="shared" si="228"/>
        <v/>
      </c>
      <c r="BQ309" s="26"/>
      <c r="BR309" s="26"/>
      <c r="BS309" s="26"/>
      <c r="BT309" s="26"/>
      <c r="BU309" s="26"/>
      <c r="BV309" s="57">
        <f t="shared" si="259"/>
        <v>275</v>
      </c>
      <c r="BW309" s="303"/>
      <c r="BX309" s="36" t="str">
        <f t="shared" si="229"/>
        <v/>
      </c>
      <c r="BY309" s="26"/>
      <c r="BZ309" s="26"/>
      <c r="CA309" s="26"/>
      <c r="CB309" s="26"/>
      <c r="CC309" s="26"/>
      <c r="CD309" s="57">
        <f t="shared" si="230"/>
        <v>275</v>
      </c>
      <c r="CE309" s="303"/>
      <c r="CF309" s="36" t="str">
        <f t="shared" si="231"/>
        <v/>
      </c>
      <c r="CL309" s="57">
        <f t="shared" si="232"/>
        <v>275</v>
      </c>
      <c r="CM309" s="303"/>
      <c r="CN309" s="36" t="str">
        <f t="shared" si="233"/>
        <v/>
      </c>
      <c r="CT309" s="57">
        <f t="shared" si="234"/>
        <v>275</v>
      </c>
      <c r="CU309" s="303"/>
      <c r="CV309" s="36" t="str">
        <f t="shared" si="235"/>
        <v/>
      </c>
      <c r="DB309" s="57">
        <f t="shared" si="236"/>
        <v>275</v>
      </c>
      <c r="DC309" s="303"/>
      <c r="DD309" s="36" t="str">
        <f t="shared" si="237"/>
        <v/>
      </c>
      <c r="DJ309" s="57">
        <f t="shared" si="238"/>
        <v>275</v>
      </c>
      <c r="DK309" s="303"/>
      <c r="DL309" s="36" t="str">
        <f t="shared" si="239"/>
        <v/>
      </c>
      <c r="DR309" s="57">
        <f t="shared" si="240"/>
        <v>275</v>
      </c>
      <c r="DS309" s="303"/>
      <c r="DT309" s="36" t="str">
        <f t="shared" si="241"/>
        <v/>
      </c>
      <c r="DZ309" s="57">
        <f t="shared" si="242"/>
        <v>275</v>
      </c>
      <c r="EA309" s="303"/>
      <c r="EB309" s="36" t="str">
        <f t="shared" si="243"/>
        <v/>
      </c>
      <c r="EC309" s="26"/>
      <c r="ED309" s="26"/>
      <c r="EE309" s="26"/>
      <c r="EF309" s="26"/>
      <c r="EG309" s="26"/>
      <c r="EH309" s="57">
        <f t="shared" si="244"/>
        <v>275</v>
      </c>
      <c r="EI309" s="303"/>
      <c r="EJ309" s="36" t="str">
        <f t="shared" si="245"/>
        <v/>
      </c>
      <c r="EK309" s="26"/>
      <c r="EL309" s="26"/>
      <c r="EM309" s="26"/>
      <c r="EN309" s="26"/>
      <c r="EO309" s="26"/>
      <c r="EP309" s="57">
        <f t="shared" si="246"/>
        <v>275</v>
      </c>
      <c r="EQ309" s="303"/>
      <c r="ER309" s="36" t="str">
        <f t="shared" si="247"/>
        <v/>
      </c>
      <c r="ES309" s="26"/>
      <c r="ET309" s="26"/>
      <c r="EU309" s="26"/>
      <c r="EV309" s="26"/>
      <c r="EW309" s="26"/>
      <c r="EX309" s="57">
        <f t="shared" si="248"/>
        <v>275</v>
      </c>
      <c r="EY309" s="303"/>
      <c r="EZ309" s="36" t="str">
        <f t="shared" si="249"/>
        <v/>
      </c>
      <c r="FA309" s="26"/>
      <c r="FB309" s="26"/>
      <c r="FC309" s="26"/>
      <c r="FD309" s="26"/>
      <c r="FE309" s="26"/>
    </row>
    <row r="310" spans="1:161" ht="14.5">
      <c r="A310" s="26"/>
      <c r="B310" s="57">
        <f t="shared" si="250"/>
        <v>276</v>
      </c>
      <c r="C310" s="462"/>
      <c r="D310" s="36" t="str">
        <f t="shared" si="220"/>
        <v/>
      </c>
      <c r="E310" s="26"/>
      <c r="F310" s="26"/>
      <c r="G310" s="26"/>
      <c r="H310" s="26"/>
      <c r="I310" s="26"/>
      <c r="J310" s="57">
        <f t="shared" si="251"/>
        <v>276</v>
      </c>
      <c r="K310" s="462"/>
      <c r="L310" s="36" t="str">
        <f t="shared" si="221"/>
        <v/>
      </c>
      <c r="M310" s="26"/>
      <c r="N310" s="26"/>
      <c r="O310" s="26"/>
      <c r="P310" s="26"/>
      <c r="Q310" s="26"/>
      <c r="R310" s="57">
        <f t="shared" si="252"/>
        <v>276</v>
      </c>
      <c r="S310" s="462"/>
      <c r="T310" s="36" t="str">
        <f t="shared" si="222"/>
        <v/>
      </c>
      <c r="U310" s="26"/>
      <c r="V310" s="26"/>
      <c r="W310" s="26"/>
      <c r="X310" s="26"/>
      <c r="Y310" s="26"/>
      <c r="Z310" s="57">
        <f t="shared" si="253"/>
        <v>276</v>
      </c>
      <c r="AA310" s="462"/>
      <c r="AB310" s="36" t="str">
        <f t="shared" si="223"/>
        <v/>
      </c>
      <c r="AC310" s="26"/>
      <c r="AD310" s="26"/>
      <c r="AE310" s="26"/>
      <c r="AF310" s="26"/>
      <c r="AG310" s="26"/>
      <c r="AH310" s="57">
        <f t="shared" si="254"/>
        <v>276</v>
      </c>
      <c r="AI310" s="462"/>
      <c r="AJ310" s="36" t="str">
        <f t="shared" si="224"/>
        <v/>
      </c>
      <c r="AK310" s="26"/>
      <c r="AL310" s="26"/>
      <c r="AM310" s="26"/>
      <c r="AN310" s="26"/>
      <c r="AO310" s="26"/>
      <c r="AP310" s="57">
        <f t="shared" si="255"/>
        <v>276</v>
      </c>
      <c r="AQ310" s="462"/>
      <c r="AR310" s="36" t="str">
        <f t="shared" si="225"/>
        <v/>
      </c>
      <c r="AS310" s="26"/>
      <c r="AT310" s="26"/>
      <c r="AU310" s="26"/>
      <c r="AV310" s="26"/>
      <c r="AW310" s="26"/>
      <c r="AX310" s="57">
        <f t="shared" si="256"/>
        <v>276</v>
      </c>
      <c r="AY310" s="462"/>
      <c r="AZ310" s="36" t="str">
        <f t="shared" si="226"/>
        <v/>
      </c>
      <c r="BA310" s="26"/>
      <c r="BB310" s="26"/>
      <c r="BC310" s="26"/>
      <c r="BD310" s="26"/>
      <c r="BE310" s="26"/>
      <c r="BF310" s="57">
        <f t="shared" si="257"/>
        <v>276</v>
      </c>
      <c r="BG310" s="462"/>
      <c r="BH310" s="36" t="str">
        <f t="shared" si="227"/>
        <v/>
      </c>
      <c r="BI310" s="26"/>
      <c r="BJ310" s="26"/>
      <c r="BK310" s="26"/>
      <c r="BL310" s="26"/>
      <c r="BM310" s="26"/>
      <c r="BN310" s="57">
        <f t="shared" si="258"/>
        <v>276</v>
      </c>
      <c r="BO310" s="303"/>
      <c r="BP310" s="36" t="str">
        <f t="shared" si="228"/>
        <v/>
      </c>
      <c r="BQ310" s="26"/>
      <c r="BR310" s="26"/>
      <c r="BS310" s="26"/>
      <c r="BT310" s="26"/>
      <c r="BU310" s="26"/>
      <c r="BV310" s="57">
        <f t="shared" si="259"/>
        <v>276</v>
      </c>
      <c r="BW310" s="303"/>
      <c r="BX310" s="36" t="str">
        <f t="shared" si="229"/>
        <v/>
      </c>
      <c r="BY310" s="26"/>
      <c r="BZ310" s="26"/>
      <c r="CA310" s="26"/>
      <c r="CB310" s="26"/>
      <c r="CC310" s="26"/>
      <c r="CD310" s="57">
        <f t="shared" si="230"/>
        <v>276</v>
      </c>
      <c r="CE310" s="303"/>
      <c r="CF310" s="36" t="str">
        <f t="shared" si="231"/>
        <v/>
      </c>
      <c r="CL310" s="57">
        <f t="shared" si="232"/>
        <v>276</v>
      </c>
      <c r="CM310" s="303"/>
      <c r="CN310" s="36" t="str">
        <f t="shared" si="233"/>
        <v/>
      </c>
      <c r="CT310" s="57">
        <f t="shared" si="234"/>
        <v>276</v>
      </c>
      <c r="CU310" s="303"/>
      <c r="CV310" s="36" t="str">
        <f t="shared" si="235"/>
        <v/>
      </c>
      <c r="DB310" s="57">
        <f t="shared" si="236"/>
        <v>276</v>
      </c>
      <c r="DC310" s="303"/>
      <c r="DD310" s="36" t="str">
        <f t="shared" si="237"/>
        <v/>
      </c>
      <c r="DJ310" s="57">
        <f t="shared" si="238"/>
        <v>276</v>
      </c>
      <c r="DK310" s="303"/>
      <c r="DL310" s="36" t="str">
        <f t="shared" si="239"/>
        <v/>
      </c>
      <c r="DR310" s="57">
        <f t="shared" si="240"/>
        <v>276</v>
      </c>
      <c r="DS310" s="303"/>
      <c r="DT310" s="36" t="str">
        <f t="shared" si="241"/>
        <v/>
      </c>
      <c r="DZ310" s="57">
        <f t="shared" si="242"/>
        <v>276</v>
      </c>
      <c r="EA310" s="303"/>
      <c r="EB310" s="36" t="str">
        <f t="shared" si="243"/>
        <v/>
      </c>
      <c r="EC310" s="26"/>
      <c r="ED310" s="26"/>
      <c r="EE310" s="26"/>
      <c r="EF310" s="26"/>
      <c r="EG310" s="26"/>
      <c r="EH310" s="57">
        <f t="shared" si="244"/>
        <v>276</v>
      </c>
      <c r="EI310" s="303"/>
      <c r="EJ310" s="36" t="str">
        <f t="shared" si="245"/>
        <v/>
      </c>
      <c r="EK310" s="26"/>
      <c r="EL310" s="26"/>
      <c r="EM310" s="26"/>
      <c r="EN310" s="26"/>
      <c r="EO310" s="26"/>
      <c r="EP310" s="57">
        <f t="shared" si="246"/>
        <v>276</v>
      </c>
      <c r="EQ310" s="303"/>
      <c r="ER310" s="36" t="str">
        <f t="shared" si="247"/>
        <v/>
      </c>
      <c r="ES310" s="26"/>
      <c r="ET310" s="26"/>
      <c r="EU310" s="26"/>
      <c r="EV310" s="26"/>
      <c r="EW310" s="26"/>
      <c r="EX310" s="57">
        <f t="shared" si="248"/>
        <v>276</v>
      </c>
      <c r="EY310" s="303"/>
      <c r="EZ310" s="36" t="str">
        <f t="shared" si="249"/>
        <v/>
      </c>
      <c r="FA310" s="26"/>
      <c r="FB310" s="26"/>
      <c r="FC310" s="26"/>
      <c r="FD310" s="26"/>
      <c r="FE310" s="26"/>
    </row>
    <row r="311" spans="1:161" ht="14.5">
      <c r="A311" s="26"/>
      <c r="B311" s="57">
        <f t="shared" si="250"/>
        <v>277</v>
      </c>
      <c r="C311" s="462"/>
      <c r="D311" s="36" t="str">
        <f t="shared" si="220"/>
        <v/>
      </c>
      <c r="E311" s="26"/>
      <c r="F311" s="26"/>
      <c r="G311" s="26"/>
      <c r="H311" s="26"/>
      <c r="I311" s="26"/>
      <c r="J311" s="57">
        <f t="shared" si="251"/>
        <v>277</v>
      </c>
      <c r="K311" s="462"/>
      <c r="L311" s="36" t="str">
        <f t="shared" si="221"/>
        <v/>
      </c>
      <c r="M311" s="26"/>
      <c r="N311" s="26"/>
      <c r="O311" s="26"/>
      <c r="P311" s="26"/>
      <c r="Q311" s="26"/>
      <c r="R311" s="57">
        <f t="shared" si="252"/>
        <v>277</v>
      </c>
      <c r="S311" s="462"/>
      <c r="T311" s="36" t="str">
        <f t="shared" si="222"/>
        <v/>
      </c>
      <c r="U311" s="26"/>
      <c r="V311" s="26"/>
      <c r="W311" s="26"/>
      <c r="X311" s="26"/>
      <c r="Y311" s="26"/>
      <c r="Z311" s="57">
        <f t="shared" si="253"/>
        <v>277</v>
      </c>
      <c r="AA311" s="462"/>
      <c r="AB311" s="36" t="str">
        <f t="shared" si="223"/>
        <v/>
      </c>
      <c r="AC311" s="26"/>
      <c r="AD311" s="26"/>
      <c r="AE311" s="26"/>
      <c r="AF311" s="26"/>
      <c r="AG311" s="26"/>
      <c r="AH311" s="57">
        <f t="shared" si="254"/>
        <v>277</v>
      </c>
      <c r="AI311" s="462"/>
      <c r="AJ311" s="36" t="str">
        <f t="shared" si="224"/>
        <v/>
      </c>
      <c r="AK311" s="26"/>
      <c r="AL311" s="26"/>
      <c r="AM311" s="26"/>
      <c r="AN311" s="26"/>
      <c r="AO311" s="26"/>
      <c r="AP311" s="57">
        <f t="shared" si="255"/>
        <v>277</v>
      </c>
      <c r="AQ311" s="462"/>
      <c r="AR311" s="36" t="str">
        <f t="shared" si="225"/>
        <v/>
      </c>
      <c r="AS311" s="26"/>
      <c r="AT311" s="26"/>
      <c r="AU311" s="26"/>
      <c r="AV311" s="26"/>
      <c r="AW311" s="26"/>
      <c r="AX311" s="57">
        <f t="shared" si="256"/>
        <v>277</v>
      </c>
      <c r="AY311" s="462"/>
      <c r="AZ311" s="36" t="str">
        <f t="shared" si="226"/>
        <v/>
      </c>
      <c r="BA311" s="26"/>
      <c r="BB311" s="26"/>
      <c r="BC311" s="26"/>
      <c r="BD311" s="26"/>
      <c r="BE311" s="26"/>
      <c r="BF311" s="57">
        <f t="shared" si="257"/>
        <v>277</v>
      </c>
      <c r="BG311" s="462"/>
      <c r="BH311" s="36" t="str">
        <f t="shared" si="227"/>
        <v/>
      </c>
      <c r="BI311" s="26"/>
      <c r="BJ311" s="26"/>
      <c r="BK311" s="26"/>
      <c r="BL311" s="26"/>
      <c r="BM311" s="26"/>
      <c r="BN311" s="57">
        <f t="shared" si="258"/>
        <v>277</v>
      </c>
      <c r="BO311" s="303"/>
      <c r="BP311" s="36" t="str">
        <f t="shared" si="228"/>
        <v/>
      </c>
      <c r="BQ311" s="26"/>
      <c r="BR311" s="26"/>
      <c r="BS311" s="26"/>
      <c r="BT311" s="26"/>
      <c r="BU311" s="26"/>
      <c r="BV311" s="57">
        <f t="shared" si="259"/>
        <v>277</v>
      </c>
      <c r="BW311" s="303"/>
      <c r="BX311" s="36" t="str">
        <f t="shared" si="229"/>
        <v/>
      </c>
      <c r="BY311" s="26"/>
      <c r="BZ311" s="26"/>
      <c r="CA311" s="26"/>
      <c r="CB311" s="26"/>
      <c r="CC311" s="26"/>
      <c r="CD311" s="57">
        <f t="shared" si="230"/>
        <v>277</v>
      </c>
      <c r="CE311" s="303"/>
      <c r="CF311" s="36" t="str">
        <f t="shared" si="231"/>
        <v/>
      </c>
      <c r="CL311" s="57">
        <f t="shared" si="232"/>
        <v>277</v>
      </c>
      <c r="CM311" s="303"/>
      <c r="CN311" s="36" t="str">
        <f t="shared" si="233"/>
        <v/>
      </c>
      <c r="CT311" s="57">
        <f t="shared" si="234"/>
        <v>277</v>
      </c>
      <c r="CU311" s="303"/>
      <c r="CV311" s="36" t="str">
        <f t="shared" si="235"/>
        <v/>
      </c>
      <c r="DB311" s="57">
        <f t="shared" si="236"/>
        <v>277</v>
      </c>
      <c r="DC311" s="303"/>
      <c r="DD311" s="36" t="str">
        <f t="shared" si="237"/>
        <v/>
      </c>
      <c r="DJ311" s="57">
        <f t="shared" si="238"/>
        <v>277</v>
      </c>
      <c r="DK311" s="303"/>
      <c r="DL311" s="36" t="str">
        <f t="shared" si="239"/>
        <v/>
      </c>
      <c r="DR311" s="57">
        <f t="shared" si="240"/>
        <v>277</v>
      </c>
      <c r="DS311" s="303"/>
      <c r="DT311" s="36" t="str">
        <f t="shared" si="241"/>
        <v/>
      </c>
      <c r="DZ311" s="57">
        <f t="shared" si="242"/>
        <v>277</v>
      </c>
      <c r="EA311" s="303"/>
      <c r="EB311" s="36" t="str">
        <f t="shared" si="243"/>
        <v/>
      </c>
      <c r="EC311" s="26"/>
      <c r="ED311" s="26"/>
      <c r="EE311" s="26"/>
      <c r="EF311" s="26"/>
      <c r="EG311" s="26"/>
      <c r="EH311" s="57">
        <f t="shared" si="244"/>
        <v>277</v>
      </c>
      <c r="EI311" s="303"/>
      <c r="EJ311" s="36" t="str">
        <f t="shared" si="245"/>
        <v/>
      </c>
      <c r="EK311" s="26"/>
      <c r="EL311" s="26"/>
      <c r="EM311" s="26"/>
      <c r="EN311" s="26"/>
      <c r="EO311" s="26"/>
      <c r="EP311" s="57">
        <f t="shared" si="246"/>
        <v>277</v>
      </c>
      <c r="EQ311" s="303"/>
      <c r="ER311" s="36" t="str">
        <f t="shared" si="247"/>
        <v/>
      </c>
      <c r="ES311" s="26"/>
      <c r="ET311" s="26"/>
      <c r="EU311" s="26"/>
      <c r="EV311" s="26"/>
      <c r="EW311" s="26"/>
      <c r="EX311" s="57">
        <f t="shared" si="248"/>
        <v>277</v>
      </c>
      <c r="EY311" s="303"/>
      <c r="EZ311" s="36" t="str">
        <f t="shared" si="249"/>
        <v/>
      </c>
      <c r="FA311" s="26"/>
      <c r="FB311" s="26"/>
      <c r="FC311" s="26"/>
      <c r="FD311" s="26"/>
      <c r="FE311" s="26"/>
    </row>
    <row r="312" spans="1:161" ht="14.5">
      <c r="A312" s="26"/>
      <c r="B312" s="57">
        <f t="shared" si="250"/>
        <v>278</v>
      </c>
      <c r="C312" s="462"/>
      <c r="D312" s="36" t="str">
        <f t="shared" si="220"/>
        <v/>
      </c>
      <c r="E312" s="26"/>
      <c r="F312" s="26"/>
      <c r="G312" s="26"/>
      <c r="H312" s="26"/>
      <c r="I312" s="26"/>
      <c r="J312" s="57">
        <f t="shared" si="251"/>
        <v>278</v>
      </c>
      <c r="K312" s="462"/>
      <c r="L312" s="36" t="str">
        <f t="shared" si="221"/>
        <v/>
      </c>
      <c r="M312" s="26"/>
      <c r="N312" s="26"/>
      <c r="O312" s="26"/>
      <c r="P312" s="26"/>
      <c r="Q312" s="26"/>
      <c r="R312" s="57">
        <f t="shared" si="252"/>
        <v>278</v>
      </c>
      <c r="S312" s="462"/>
      <c r="T312" s="36" t="str">
        <f t="shared" si="222"/>
        <v/>
      </c>
      <c r="U312" s="26"/>
      <c r="V312" s="26"/>
      <c r="W312" s="26"/>
      <c r="X312" s="26"/>
      <c r="Y312" s="26"/>
      <c r="Z312" s="57">
        <f t="shared" si="253"/>
        <v>278</v>
      </c>
      <c r="AA312" s="462"/>
      <c r="AB312" s="36" t="str">
        <f t="shared" si="223"/>
        <v/>
      </c>
      <c r="AC312" s="26"/>
      <c r="AD312" s="26"/>
      <c r="AE312" s="26"/>
      <c r="AF312" s="26"/>
      <c r="AG312" s="26"/>
      <c r="AH312" s="57">
        <f t="shared" si="254"/>
        <v>278</v>
      </c>
      <c r="AI312" s="462"/>
      <c r="AJ312" s="36" t="str">
        <f t="shared" si="224"/>
        <v/>
      </c>
      <c r="AK312" s="26"/>
      <c r="AL312" s="26"/>
      <c r="AM312" s="26"/>
      <c r="AN312" s="26"/>
      <c r="AO312" s="26"/>
      <c r="AP312" s="57">
        <f t="shared" si="255"/>
        <v>278</v>
      </c>
      <c r="AQ312" s="462"/>
      <c r="AR312" s="36" t="str">
        <f t="shared" si="225"/>
        <v/>
      </c>
      <c r="AS312" s="26"/>
      <c r="AT312" s="26"/>
      <c r="AU312" s="26"/>
      <c r="AV312" s="26"/>
      <c r="AW312" s="26"/>
      <c r="AX312" s="57">
        <f t="shared" si="256"/>
        <v>278</v>
      </c>
      <c r="AY312" s="462"/>
      <c r="AZ312" s="36" t="str">
        <f t="shared" si="226"/>
        <v/>
      </c>
      <c r="BA312" s="26"/>
      <c r="BB312" s="26"/>
      <c r="BC312" s="26"/>
      <c r="BD312" s="26"/>
      <c r="BE312" s="26"/>
      <c r="BF312" s="57">
        <f t="shared" si="257"/>
        <v>278</v>
      </c>
      <c r="BG312" s="462"/>
      <c r="BH312" s="36" t="str">
        <f t="shared" si="227"/>
        <v/>
      </c>
      <c r="BI312" s="26"/>
      <c r="BJ312" s="26"/>
      <c r="BK312" s="26"/>
      <c r="BL312" s="26"/>
      <c r="BM312" s="26"/>
      <c r="BN312" s="57">
        <f t="shared" si="258"/>
        <v>278</v>
      </c>
      <c r="BO312" s="303"/>
      <c r="BP312" s="36" t="str">
        <f t="shared" si="228"/>
        <v/>
      </c>
      <c r="BQ312" s="26"/>
      <c r="BR312" s="26"/>
      <c r="BS312" s="26"/>
      <c r="BT312" s="26"/>
      <c r="BU312" s="26"/>
      <c r="BV312" s="57">
        <f t="shared" si="259"/>
        <v>278</v>
      </c>
      <c r="BW312" s="303"/>
      <c r="BX312" s="36" t="str">
        <f t="shared" si="229"/>
        <v/>
      </c>
      <c r="BY312" s="26"/>
      <c r="BZ312" s="26"/>
      <c r="CA312" s="26"/>
      <c r="CB312" s="26"/>
      <c r="CC312" s="26"/>
      <c r="CD312" s="57">
        <f t="shared" si="230"/>
        <v>278</v>
      </c>
      <c r="CE312" s="303"/>
      <c r="CF312" s="36" t="str">
        <f t="shared" si="231"/>
        <v/>
      </c>
      <c r="CL312" s="57">
        <f t="shared" si="232"/>
        <v>278</v>
      </c>
      <c r="CM312" s="303"/>
      <c r="CN312" s="36" t="str">
        <f t="shared" si="233"/>
        <v/>
      </c>
      <c r="CT312" s="57">
        <f t="shared" si="234"/>
        <v>278</v>
      </c>
      <c r="CU312" s="303"/>
      <c r="CV312" s="36" t="str">
        <f t="shared" si="235"/>
        <v/>
      </c>
      <c r="DB312" s="57">
        <f t="shared" si="236"/>
        <v>278</v>
      </c>
      <c r="DC312" s="303"/>
      <c r="DD312" s="36" t="str">
        <f t="shared" si="237"/>
        <v/>
      </c>
      <c r="DJ312" s="57">
        <f t="shared" si="238"/>
        <v>278</v>
      </c>
      <c r="DK312" s="303"/>
      <c r="DL312" s="36" t="str">
        <f t="shared" si="239"/>
        <v/>
      </c>
      <c r="DR312" s="57">
        <f t="shared" si="240"/>
        <v>278</v>
      </c>
      <c r="DS312" s="303"/>
      <c r="DT312" s="36" t="str">
        <f t="shared" si="241"/>
        <v/>
      </c>
      <c r="DZ312" s="57">
        <f t="shared" si="242"/>
        <v>278</v>
      </c>
      <c r="EA312" s="303"/>
      <c r="EB312" s="36" t="str">
        <f t="shared" si="243"/>
        <v/>
      </c>
      <c r="EC312" s="26"/>
      <c r="ED312" s="26"/>
      <c r="EE312" s="26"/>
      <c r="EF312" s="26"/>
      <c r="EG312" s="26"/>
      <c r="EH312" s="57">
        <f t="shared" si="244"/>
        <v>278</v>
      </c>
      <c r="EI312" s="303"/>
      <c r="EJ312" s="36" t="str">
        <f t="shared" si="245"/>
        <v/>
      </c>
      <c r="EK312" s="26"/>
      <c r="EL312" s="26"/>
      <c r="EM312" s="26"/>
      <c r="EN312" s="26"/>
      <c r="EO312" s="26"/>
      <c r="EP312" s="57">
        <f t="shared" si="246"/>
        <v>278</v>
      </c>
      <c r="EQ312" s="303"/>
      <c r="ER312" s="36" t="str">
        <f t="shared" si="247"/>
        <v/>
      </c>
      <c r="ES312" s="26"/>
      <c r="ET312" s="26"/>
      <c r="EU312" s="26"/>
      <c r="EV312" s="26"/>
      <c r="EW312" s="26"/>
      <c r="EX312" s="57">
        <f t="shared" si="248"/>
        <v>278</v>
      </c>
      <c r="EY312" s="303"/>
      <c r="EZ312" s="36" t="str">
        <f t="shared" si="249"/>
        <v/>
      </c>
      <c r="FA312" s="26"/>
      <c r="FB312" s="26"/>
      <c r="FC312" s="26"/>
      <c r="FD312" s="26"/>
      <c r="FE312" s="26"/>
    </row>
    <row r="313" spans="1:161" ht="14.5">
      <c r="A313" s="26"/>
      <c r="B313" s="57">
        <f t="shared" si="250"/>
        <v>279</v>
      </c>
      <c r="C313" s="462"/>
      <c r="D313" s="36" t="str">
        <f t="shared" si="220"/>
        <v/>
      </c>
      <c r="E313" s="26"/>
      <c r="F313" s="26"/>
      <c r="G313" s="26"/>
      <c r="H313" s="26"/>
      <c r="I313" s="26"/>
      <c r="J313" s="57">
        <f t="shared" si="251"/>
        <v>279</v>
      </c>
      <c r="K313" s="462"/>
      <c r="L313" s="36" t="str">
        <f t="shared" si="221"/>
        <v/>
      </c>
      <c r="M313" s="26"/>
      <c r="N313" s="26"/>
      <c r="O313" s="26"/>
      <c r="P313" s="26"/>
      <c r="Q313" s="26"/>
      <c r="R313" s="57">
        <f t="shared" si="252"/>
        <v>279</v>
      </c>
      <c r="S313" s="462"/>
      <c r="T313" s="36" t="str">
        <f t="shared" si="222"/>
        <v/>
      </c>
      <c r="U313" s="26"/>
      <c r="V313" s="26"/>
      <c r="W313" s="26"/>
      <c r="X313" s="26"/>
      <c r="Y313" s="26"/>
      <c r="Z313" s="57">
        <f t="shared" si="253"/>
        <v>279</v>
      </c>
      <c r="AA313" s="462"/>
      <c r="AB313" s="36" t="str">
        <f t="shared" si="223"/>
        <v/>
      </c>
      <c r="AC313" s="26"/>
      <c r="AD313" s="26"/>
      <c r="AE313" s="26"/>
      <c r="AF313" s="26"/>
      <c r="AG313" s="26"/>
      <c r="AH313" s="57">
        <f t="shared" si="254"/>
        <v>279</v>
      </c>
      <c r="AI313" s="462"/>
      <c r="AJ313" s="36" t="str">
        <f t="shared" si="224"/>
        <v/>
      </c>
      <c r="AK313" s="26"/>
      <c r="AL313" s="26"/>
      <c r="AM313" s="26"/>
      <c r="AN313" s="26"/>
      <c r="AO313" s="26"/>
      <c r="AP313" s="57">
        <f t="shared" si="255"/>
        <v>279</v>
      </c>
      <c r="AQ313" s="462"/>
      <c r="AR313" s="36" t="str">
        <f t="shared" si="225"/>
        <v/>
      </c>
      <c r="AS313" s="26"/>
      <c r="AT313" s="26"/>
      <c r="AU313" s="26"/>
      <c r="AV313" s="26"/>
      <c r="AW313" s="26"/>
      <c r="AX313" s="57">
        <f t="shared" si="256"/>
        <v>279</v>
      </c>
      <c r="AY313" s="462"/>
      <c r="AZ313" s="36" t="str">
        <f t="shared" si="226"/>
        <v/>
      </c>
      <c r="BA313" s="26"/>
      <c r="BB313" s="26"/>
      <c r="BC313" s="26"/>
      <c r="BD313" s="26"/>
      <c r="BE313" s="26"/>
      <c r="BF313" s="57">
        <f t="shared" si="257"/>
        <v>279</v>
      </c>
      <c r="BG313" s="462"/>
      <c r="BH313" s="36" t="str">
        <f t="shared" si="227"/>
        <v/>
      </c>
      <c r="BI313" s="26"/>
      <c r="BJ313" s="26"/>
      <c r="BK313" s="26"/>
      <c r="BL313" s="26"/>
      <c r="BM313" s="26"/>
      <c r="BN313" s="57">
        <f t="shared" si="258"/>
        <v>279</v>
      </c>
      <c r="BO313" s="303"/>
      <c r="BP313" s="36" t="str">
        <f t="shared" si="228"/>
        <v/>
      </c>
      <c r="BQ313" s="26"/>
      <c r="BR313" s="26"/>
      <c r="BS313" s="26"/>
      <c r="BT313" s="26"/>
      <c r="BU313" s="26"/>
      <c r="BV313" s="57">
        <f t="shared" si="259"/>
        <v>279</v>
      </c>
      <c r="BW313" s="303"/>
      <c r="BX313" s="36" t="str">
        <f t="shared" si="229"/>
        <v/>
      </c>
      <c r="BY313" s="26"/>
      <c r="BZ313" s="26"/>
      <c r="CA313" s="26"/>
      <c r="CB313" s="26"/>
      <c r="CC313" s="26"/>
      <c r="CD313" s="57">
        <f t="shared" si="230"/>
        <v>279</v>
      </c>
      <c r="CE313" s="303"/>
      <c r="CF313" s="36" t="str">
        <f t="shared" si="231"/>
        <v/>
      </c>
      <c r="CL313" s="57">
        <f t="shared" si="232"/>
        <v>279</v>
      </c>
      <c r="CM313" s="303"/>
      <c r="CN313" s="36" t="str">
        <f t="shared" si="233"/>
        <v/>
      </c>
      <c r="CT313" s="57">
        <f t="shared" si="234"/>
        <v>279</v>
      </c>
      <c r="CU313" s="303"/>
      <c r="CV313" s="36" t="str">
        <f t="shared" si="235"/>
        <v/>
      </c>
      <c r="DB313" s="57">
        <f t="shared" si="236"/>
        <v>279</v>
      </c>
      <c r="DC313" s="303"/>
      <c r="DD313" s="36" t="str">
        <f t="shared" si="237"/>
        <v/>
      </c>
      <c r="DJ313" s="57">
        <f t="shared" si="238"/>
        <v>279</v>
      </c>
      <c r="DK313" s="303"/>
      <c r="DL313" s="36" t="str">
        <f t="shared" si="239"/>
        <v/>
      </c>
      <c r="DR313" s="57">
        <f t="shared" si="240"/>
        <v>279</v>
      </c>
      <c r="DS313" s="303"/>
      <c r="DT313" s="36" t="str">
        <f t="shared" si="241"/>
        <v/>
      </c>
      <c r="DZ313" s="57">
        <f t="shared" si="242"/>
        <v>279</v>
      </c>
      <c r="EA313" s="303"/>
      <c r="EB313" s="36" t="str">
        <f t="shared" si="243"/>
        <v/>
      </c>
      <c r="EC313" s="26"/>
      <c r="ED313" s="26"/>
      <c r="EE313" s="26"/>
      <c r="EF313" s="26"/>
      <c r="EG313" s="26"/>
      <c r="EH313" s="57">
        <f t="shared" si="244"/>
        <v>279</v>
      </c>
      <c r="EI313" s="303"/>
      <c r="EJ313" s="36" t="str">
        <f t="shared" si="245"/>
        <v/>
      </c>
      <c r="EK313" s="26"/>
      <c r="EL313" s="26"/>
      <c r="EM313" s="26"/>
      <c r="EN313" s="26"/>
      <c r="EO313" s="26"/>
      <c r="EP313" s="57">
        <f t="shared" si="246"/>
        <v>279</v>
      </c>
      <c r="EQ313" s="303"/>
      <c r="ER313" s="36" t="str">
        <f t="shared" si="247"/>
        <v/>
      </c>
      <c r="ES313" s="26"/>
      <c r="ET313" s="26"/>
      <c r="EU313" s="26"/>
      <c r="EV313" s="26"/>
      <c r="EW313" s="26"/>
      <c r="EX313" s="57">
        <f t="shared" si="248"/>
        <v>279</v>
      </c>
      <c r="EY313" s="303"/>
      <c r="EZ313" s="36" t="str">
        <f t="shared" si="249"/>
        <v/>
      </c>
      <c r="FA313" s="26"/>
      <c r="FB313" s="26"/>
      <c r="FC313" s="26"/>
      <c r="FD313" s="26"/>
      <c r="FE313" s="26"/>
    </row>
    <row r="314" spans="1:161" ht="14.5">
      <c r="A314" s="26"/>
      <c r="B314" s="57">
        <f t="shared" si="250"/>
        <v>280</v>
      </c>
      <c r="C314" s="462"/>
      <c r="D314" s="36" t="str">
        <f t="shared" si="220"/>
        <v/>
      </c>
      <c r="E314" s="26"/>
      <c r="F314" s="26"/>
      <c r="G314" s="26"/>
      <c r="H314" s="26"/>
      <c r="I314" s="26"/>
      <c r="J314" s="57">
        <f t="shared" si="251"/>
        <v>280</v>
      </c>
      <c r="K314" s="462"/>
      <c r="L314" s="36" t="str">
        <f t="shared" si="221"/>
        <v/>
      </c>
      <c r="M314" s="26"/>
      <c r="N314" s="26"/>
      <c r="O314" s="26"/>
      <c r="P314" s="26"/>
      <c r="Q314" s="26"/>
      <c r="R314" s="57">
        <f t="shared" si="252"/>
        <v>280</v>
      </c>
      <c r="S314" s="462"/>
      <c r="T314" s="36" t="str">
        <f t="shared" si="222"/>
        <v/>
      </c>
      <c r="U314" s="26"/>
      <c r="V314" s="26"/>
      <c r="W314" s="26"/>
      <c r="X314" s="26"/>
      <c r="Y314" s="26"/>
      <c r="Z314" s="57">
        <f t="shared" si="253"/>
        <v>280</v>
      </c>
      <c r="AA314" s="462"/>
      <c r="AB314" s="36" t="str">
        <f t="shared" si="223"/>
        <v/>
      </c>
      <c r="AC314" s="26"/>
      <c r="AD314" s="26"/>
      <c r="AE314" s="26"/>
      <c r="AF314" s="26"/>
      <c r="AG314" s="26"/>
      <c r="AH314" s="57">
        <f t="shared" si="254"/>
        <v>280</v>
      </c>
      <c r="AI314" s="462"/>
      <c r="AJ314" s="36" t="str">
        <f t="shared" si="224"/>
        <v/>
      </c>
      <c r="AK314" s="26"/>
      <c r="AL314" s="26"/>
      <c r="AM314" s="26"/>
      <c r="AN314" s="26"/>
      <c r="AO314" s="26"/>
      <c r="AP314" s="57">
        <f t="shared" si="255"/>
        <v>280</v>
      </c>
      <c r="AQ314" s="462"/>
      <c r="AR314" s="36" t="str">
        <f t="shared" si="225"/>
        <v/>
      </c>
      <c r="AS314" s="26"/>
      <c r="AT314" s="26"/>
      <c r="AU314" s="26"/>
      <c r="AV314" s="26"/>
      <c r="AW314" s="26"/>
      <c r="AX314" s="57">
        <f t="shared" si="256"/>
        <v>280</v>
      </c>
      <c r="AY314" s="462"/>
      <c r="AZ314" s="36" t="str">
        <f t="shared" si="226"/>
        <v/>
      </c>
      <c r="BA314" s="26"/>
      <c r="BB314" s="26"/>
      <c r="BC314" s="26"/>
      <c r="BD314" s="26"/>
      <c r="BE314" s="26"/>
      <c r="BF314" s="57">
        <f t="shared" si="257"/>
        <v>280</v>
      </c>
      <c r="BG314" s="462"/>
      <c r="BH314" s="36" t="str">
        <f t="shared" si="227"/>
        <v/>
      </c>
      <c r="BI314" s="26"/>
      <c r="BJ314" s="26"/>
      <c r="BK314" s="26"/>
      <c r="BL314" s="26"/>
      <c r="BM314" s="26"/>
      <c r="BN314" s="57">
        <f t="shared" si="258"/>
        <v>280</v>
      </c>
      <c r="BO314" s="303"/>
      <c r="BP314" s="36" t="str">
        <f t="shared" si="228"/>
        <v/>
      </c>
      <c r="BQ314" s="26"/>
      <c r="BR314" s="26"/>
      <c r="BS314" s="26"/>
      <c r="BT314" s="26"/>
      <c r="BU314" s="26"/>
      <c r="BV314" s="57">
        <f t="shared" si="259"/>
        <v>280</v>
      </c>
      <c r="BW314" s="303"/>
      <c r="BX314" s="36" t="str">
        <f t="shared" si="229"/>
        <v/>
      </c>
      <c r="BY314" s="26"/>
      <c r="BZ314" s="26"/>
      <c r="CA314" s="26"/>
      <c r="CB314" s="26"/>
      <c r="CC314" s="26"/>
      <c r="CD314" s="57">
        <f t="shared" si="230"/>
        <v>280</v>
      </c>
      <c r="CE314" s="303"/>
      <c r="CF314" s="36" t="str">
        <f t="shared" si="231"/>
        <v/>
      </c>
      <c r="CL314" s="57">
        <f t="shared" si="232"/>
        <v>280</v>
      </c>
      <c r="CM314" s="303"/>
      <c r="CN314" s="36" t="str">
        <f t="shared" si="233"/>
        <v/>
      </c>
      <c r="CT314" s="57">
        <f t="shared" si="234"/>
        <v>280</v>
      </c>
      <c r="CU314" s="303"/>
      <c r="CV314" s="36" t="str">
        <f t="shared" si="235"/>
        <v/>
      </c>
      <c r="DB314" s="57">
        <f t="shared" si="236"/>
        <v>280</v>
      </c>
      <c r="DC314" s="303"/>
      <c r="DD314" s="36" t="str">
        <f t="shared" si="237"/>
        <v/>
      </c>
      <c r="DJ314" s="57">
        <f t="shared" si="238"/>
        <v>280</v>
      </c>
      <c r="DK314" s="303"/>
      <c r="DL314" s="36" t="str">
        <f t="shared" si="239"/>
        <v/>
      </c>
      <c r="DR314" s="57">
        <f t="shared" si="240"/>
        <v>280</v>
      </c>
      <c r="DS314" s="303"/>
      <c r="DT314" s="36" t="str">
        <f t="shared" si="241"/>
        <v/>
      </c>
      <c r="DZ314" s="57">
        <f t="shared" si="242"/>
        <v>280</v>
      </c>
      <c r="EA314" s="303"/>
      <c r="EB314" s="36" t="str">
        <f t="shared" si="243"/>
        <v/>
      </c>
      <c r="EC314" s="26"/>
      <c r="ED314" s="26"/>
      <c r="EE314" s="26"/>
      <c r="EF314" s="26"/>
      <c r="EG314" s="26"/>
      <c r="EH314" s="57">
        <f t="shared" si="244"/>
        <v>280</v>
      </c>
      <c r="EI314" s="303"/>
      <c r="EJ314" s="36" t="str">
        <f t="shared" si="245"/>
        <v/>
      </c>
      <c r="EK314" s="26"/>
      <c r="EL314" s="26"/>
      <c r="EM314" s="26"/>
      <c r="EN314" s="26"/>
      <c r="EO314" s="26"/>
      <c r="EP314" s="57">
        <f t="shared" si="246"/>
        <v>280</v>
      </c>
      <c r="EQ314" s="303"/>
      <c r="ER314" s="36" t="str">
        <f t="shared" si="247"/>
        <v/>
      </c>
      <c r="ES314" s="26"/>
      <c r="ET314" s="26"/>
      <c r="EU314" s="26"/>
      <c r="EV314" s="26"/>
      <c r="EW314" s="26"/>
      <c r="EX314" s="57">
        <f t="shared" si="248"/>
        <v>280</v>
      </c>
      <c r="EY314" s="303"/>
      <c r="EZ314" s="36" t="str">
        <f t="shared" si="249"/>
        <v/>
      </c>
      <c r="FA314" s="26"/>
      <c r="FB314" s="26"/>
      <c r="FC314" s="26"/>
      <c r="FD314" s="26"/>
      <c r="FE314" s="26"/>
    </row>
    <row r="315" spans="1:161" ht="14.5">
      <c r="A315" s="26"/>
      <c r="B315" s="57">
        <f t="shared" si="250"/>
        <v>281</v>
      </c>
      <c r="C315" s="462"/>
      <c r="D315" s="36" t="str">
        <f t="shared" si="220"/>
        <v/>
      </c>
      <c r="E315" s="26"/>
      <c r="F315" s="26"/>
      <c r="G315" s="26"/>
      <c r="H315" s="26"/>
      <c r="I315" s="26"/>
      <c r="J315" s="57">
        <f t="shared" si="251"/>
        <v>281</v>
      </c>
      <c r="K315" s="462"/>
      <c r="L315" s="36" t="str">
        <f t="shared" si="221"/>
        <v/>
      </c>
      <c r="M315" s="26"/>
      <c r="N315" s="26"/>
      <c r="O315" s="26"/>
      <c r="P315" s="26"/>
      <c r="Q315" s="26"/>
      <c r="R315" s="57">
        <f t="shared" si="252"/>
        <v>281</v>
      </c>
      <c r="S315" s="462"/>
      <c r="T315" s="36" t="str">
        <f t="shared" si="222"/>
        <v/>
      </c>
      <c r="U315" s="26"/>
      <c r="V315" s="26"/>
      <c r="W315" s="26"/>
      <c r="X315" s="26"/>
      <c r="Y315" s="26"/>
      <c r="Z315" s="57">
        <f t="shared" si="253"/>
        <v>281</v>
      </c>
      <c r="AA315" s="462"/>
      <c r="AB315" s="36" t="str">
        <f t="shared" si="223"/>
        <v/>
      </c>
      <c r="AC315" s="26"/>
      <c r="AD315" s="26"/>
      <c r="AE315" s="26"/>
      <c r="AF315" s="26"/>
      <c r="AG315" s="26"/>
      <c r="AH315" s="57">
        <f t="shared" si="254"/>
        <v>281</v>
      </c>
      <c r="AI315" s="462"/>
      <c r="AJ315" s="36" t="str">
        <f t="shared" si="224"/>
        <v/>
      </c>
      <c r="AK315" s="26"/>
      <c r="AL315" s="26"/>
      <c r="AM315" s="26"/>
      <c r="AN315" s="26"/>
      <c r="AO315" s="26"/>
      <c r="AP315" s="57">
        <f t="shared" si="255"/>
        <v>281</v>
      </c>
      <c r="AQ315" s="462"/>
      <c r="AR315" s="36" t="str">
        <f t="shared" si="225"/>
        <v/>
      </c>
      <c r="AS315" s="26"/>
      <c r="AT315" s="26"/>
      <c r="AU315" s="26"/>
      <c r="AV315" s="26"/>
      <c r="AW315" s="26"/>
      <c r="AX315" s="57">
        <f t="shared" si="256"/>
        <v>281</v>
      </c>
      <c r="AY315" s="462"/>
      <c r="AZ315" s="36" t="str">
        <f t="shared" si="226"/>
        <v/>
      </c>
      <c r="BA315" s="26"/>
      <c r="BB315" s="26"/>
      <c r="BC315" s="26"/>
      <c r="BD315" s="26"/>
      <c r="BE315" s="26"/>
      <c r="BF315" s="57">
        <f t="shared" si="257"/>
        <v>281</v>
      </c>
      <c r="BG315" s="462"/>
      <c r="BH315" s="36" t="str">
        <f t="shared" si="227"/>
        <v/>
      </c>
      <c r="BI315" s="26"/>
      <c r="BJ315" s="26"/>
      <c r="BK315" s="26"/>
      <c r="BL315" s="26"/>
      <c r="BM315" s="26"/>
      <c r="BN315" s="57">
        <f t="shared" si="258"/>
        <v>281</v>
      </c>
      <c r="BO315" s="303"/>
      <c r="BP315" s="36" t="str">
        <f t="shared" si="228"/>
        <v/>
      </c>
      <c r="BQ315" s="26"/>
      <c r="BR315" s="26"/>
      <c r="BS315" s="26"/>
      <c r="BT315" s="26"/>
      <c r="BU315" s="26"/>
      <c r="BV315" s="57">
        <f t="shared" si="259"/>
        <v>281</v>
      </c>
      <c r="BW315" s="303"/>
      <c r="BX315" s="36" t="str">
        <f t="shared" si="229"/>
        <v/>
      </c>
      <c r="BY315" s="26"/>
      <c r="BZ315" s="26"/>
      <c r="CA315" s="26"/>
      <c r="CB315" s="26"/>
      <c r="CC315" s="26"/>
      <c r="CD315" s="57">
        <f t="shared" si="230"/>
        <v>281</v>
      </c>
      <c r="CE315" s="303"/>
      <c r="CF315" s="36" t="str">
        <f t="shared" si="231"/>
        <v/>
      </c>
      <c r="CL315" s="57">
        <f t="shared" si="232"/>
        <v>281</v>
      </c>
      <c r="CM315" s="303"/>
      <c r="CN315" s="36" t="str">
        <f t="shared" si="233"/>
        <v/>
      </c>
      <c r="CT315" s="57">
        <f t="shared" si="234"/>
        <v>281</v>
      </c>
      <c r="CU315" s="303"/>
      <c r="CV315" s="36" t="str">
        <f t="shared" si="235"/>
        <v/>
      </c>
      <c r="DB315" s="57">
        <f t="shared" si="236"/>
        <v>281</v>
      </c>
      <c r="DC315" s="303"/>
      <c r="DD315" s="36" t="str">
        <f t="shared" si="237"/>
        <v/>
      </c>
      <c r="DJ315" s="57">
        <f t="shared" si="238"/>
        <v>281</v>
      </c>
      <c r="DK315" s="303"/>
      <c r="DL315" s="36" t="str">
        <f t="shared" si="239"/>
        <v/>
      </c>
      <c r="DR315" s="57">
        <f t="shared" si="240"/>
        <v>281</v>
      </c>
      <c r="DS315" s="303"/>
      <c r="DT315" s="36" t="str">
        <f t="shared" si="241"/>
        <v/>
      </c>
      <c r="DZ315" s="57">
        <f t="shared" si="242"/>
        <v>281</v>
      </c>
      <c r="EA315" s="303"/>
      <c r="EB315" s="36" t="str">
        <f t="shared" si="243"/>
        <v/>
      </c>
      <c r="EC315" s="26"/>
      <c r="ED315" s="26"/>
      <c r="EE315" s="26"/>
      <c r="EF315" s="26"/>
      <c r="EG315" s="26"/>
      <c r="EH315" s="57">
        <f t="shared" si="244"/>
        <v>281</v>
      </c>
      <c r="EI315" s="303"/>
      <c r="EJ315" s="36" t="str">
        <f t="shared" si="245"/>
        <v/>
      </c>
      <c r="EK315" s="26"/>
      <c r="EL315" s="26"/>
      <c r="EM315" s="26"/>
      <c r="EN315" s="26"/>
      <c r="EO315" s="26"/>
      <c r="EP315" s="57">
        <f t="shared" si="246"/>
        <v>281</v>
      </c>
      <c r="EQ315" s="303"/>
      <c r="ER315" s="36" t="str">
        <f t="shared" si="247"/>
        <v/>
      </c>
      <c r="ES315" s="26"/>
      <c r="ET315" s="26"/>
      <c r="EU315" s="26"/>
      <c r="EV315" s="26"/>
      <c r="EW315" s="26"/>
      <c r="EX315" s="57">
        <f t="shared" si="248"/>
        <v>281</v>
      </c>
      <c r="EY315" s="303"/>
      <c r="EZ315" s="36" t="str">
        <f t="shared" si="249"/>
        <v/>
      </c>
      <c r="FA315" s="26"/>
      <c r="FB315" s="26"/>
      <c r="FC315" s="26"/>
      <c r="FD315" s="26"/>
      <c r="FE315" s="26"/>
    </row>
    <row r="316" spans="1:161" ht="14.5">
      <c r="A316" s="26"/>
      <c r="B316" s="57">
        <f t="shared" si="250"/>
        <v>282</v>
      </c>
      <c r="C316" s="462"/>
      <c r="D316" s="36" t="str">
        <f t="shared" si="220"/>
        <v/>
      </c>
      <c r="E316" s="26"/>
      <c r="F316" s="26"/>
      <c r="G316" s="26"/>
      <c r="H316" s="26"/>
      <c r="I316" s="26"/>
      <c r="J316" s="57">
        <f t="shared" si="251"/>
        <v>282</v>
      </c>
      <c r="K316" s="462"/>
      <c r="L316" s="36" t="str">
        <f t="shared" si="221"/>
        <v/>
      </c>
      <c r="M316" s="26"/>
      <c r="N316" s="26"/>
      <c r="O316" s="26"/>
      <c r="P316" s="26"/>
      <c r="Q316" s="26"/>
      <c r="R316" s="57">
        <f t="shared" si="252"/>
        <v>282</v>
      </c>
      <c r="S316" s="462"/>
      <c r="T316" s="36" t="str">
        <f t="shared" si="222"/>
        <v/>
      </c>
      <c r="U316" s="26"/>
      <c r="V316" s="26"/>
      <c r="W316" s="26"/>
      <c r="X316" s="26"/>
      <c r="Y316" s="26"/>
      <c r="Z316" s="57">
        <f t="shared" si="253"/>
        <v>282</v>
      </c>
      <c r="AA316" s="462"/>
      <c r="AB316" s="36" t="str">
        <f t="shared" si="223"/>
        <v/>
      </c>
      <c r="AC316" s="26"/>
      <c r="AD316" s="26"/>
      <c r="AE316" s="26"/>
      <c r="AF316" s="26"/>
      <c r="AG316" s="26"/>
      <c r="AH316" s="57">
        <f t="shared" si="254"/>
        <v>282</v>
      </c>
      <c r="AI316" s="462"/>
      <c r="AJ316" s="36" t="str">
        <f t="shared" si="224"/>
        <v/>
      </c>
      <c r="AK316" s="26"/>
      <c r="AL316" s="26"/>
      <c r="AM316" s="26"/>
      <c r="AN316" s="26"/>
      <c r="AO316" s="26"/>
      <c r="AP316" s="57">
        <f t="shared" si="255"/>
        <v>282</v>
      </c>
      <c r="AQ316" s="462"/>
      <c r="AR316" s="36" t="str">
        <f t="shared" si="225"/>
        <v/>
      </c>
      <c r="AS316" s="26"/>
      <c r="AT316" s="26"/>
      <c r="AU316" s="26"/>
      <c r="AV316" s="26"/>
      <c r="AW316" s="26"/>
      <c r="AX316" s="57">
        <f t="shared" si="256"/>
        <v>282</v>
      </c>
      <c r="AY316" s="462"/>
      <c r="AZ316" s="36" t="str">
        <f t="shared" si="226"/>
        <v/>
      </c>
      <c r="BA316" s="26"/>
      <c r="BB316" s="26"/>
      <c r="BC316" s="26"/>
      <c r="BD316" s="26"/>
      <c r="BE316" s="26"/>
      <c r="BF316" s="57">
        <f t="shared" si="257"/>
        <v>282</v>
      </c>
      <c r="BG316" s="462"/>
      <c r="BH316" s="36" t="str">
        <f t="shared" si="227"/>
        <v/>
      </c>
      <c r="BI316" s="26"/>
      <c r="BJ316" s="26"/>
      <c r="BK316" s="26"/>
      <c r="BL316" s="26"/>
      <c r="BM316" s="26"/>
      <c r="BN316" s="57">
        <f t="shared" si="258"/>
        <v>282</v>
      </c>
      <c r="BO316" s="303"/>
      <c r="BP316" s="36" t="str">
        <f t="shared" si="228"/>
        <v/>
      </c>
      <c r="BQ316" s="26"/>
      <c r="BR316" s="26"/>
      <c r="BS316" s="26"/>
      <c r="BT316" s="26"/>
      <c r="BU316" s="26"/>
      <c r="BV316" s="57">
        <f t="shared" si="259"/>
        <v>282</v>
      </c>
      <c r="BW316" s="303"/>
      <c r="BX316" s="36" t="str">
        <f t="shared" si="229"/>
        <v/>
      </c>
      <c r="BY316" s="26"/>
      <c r="BZ316" s="26"/>
      <c r="CA316" s="26"/>
      <c r="CB316" s="26"/>
      <c r="CC316" s="26"/>
      <c r="CD316" s="57">
        <f t="shared" si="230"/>
        <v>282</v>
      </c>
      <c r="CE316" s="303"/>
      <c r="CF316" s="36" t="str">
        <f t="shared" si="231"/>
        <v/>
      </c>
      <c r="CL316" s="57">
        <f t="shared" si="232"/>
        <v>282</v>
      </c>
      <c r="CM316" s="303"/>
      <c r="CN316" s="36" t="str">
        <f t="shared" si="233"/>
        <v/>
      </c>
      <c r="CT316" s="57">
        <f t="shared" si="234"/>
        <v>282</v>
      </c>
      <c r="CU316" s="303"/>
      <c r="CV316" s="36" t="str">
        <f t="shared" si="235"/>
        <v/>
      </c>
      <c r="DB316" s="57">
        <f t="shared" si="236"/>
        <v>282</v>
      </c>
      <c r="DC316" s="303"/>
      <c r="DD316" s="36" t="str">
        <f t="shared" si="237"/>
        <v/>
      </c>
      <c r="DJ316" s="57">
        <f t="shared" si="238"/>
        <v>282</v>
      </c>
      <c r="DK316" s="303"/>
      <c r="DL316" s="36" t="str">
        <f t="shared" si="239"/>
        <v/>
      </c>
      <c r="DR316" s="57">
        <f t="shared" si="240"/>
        <v>282</v>
      </c>
      <c r="DS316" s="303"/>
      <c r="DT316" s="36" t="str">
        <f t="shared" si="241"/>
        <v/>
      </c>
      <c r="DZ316" s="57">
        <f t="shared" si="242"/>
        <v>282</v>
      </c>
      <c r="EA316" s="303"/>
      <c r="EB316" s="36" t="str">
        <f t="shared" si="243"/>
        <v/>
      </c>
      <c r="EC316" s="26"/>
      <c r="ED316" s="26"/>
      <c r="EE316" s="26"/>
      <c r="EF316" s="26"/>
      <c r="EG316" s="26"/>
      <c r="EH316" s="57">
        <f t="shared" si="244"/>
        <v>282</v>
      </c>
      <c r="EI316" s="303"/>
      <c r="EJ316" s="36" t="str">
        <f t="shared" si="245"/>
        <v/>
      </c>
      <c r="EK316" s="26"/>
      <c r="EL316" s="26"/>
      <c r="EM316" s="26"/>
      <c r="EN316" s="26"/>
      <c r="EO316" s="26"/>
      <c r="EP316" s="57">
        <f t="shared" si="246"/>
        <v>282</v>
      </c>
      <c r="EQ316" s="303"/>
      <c r="ER316" s="36" t="str">
        <f t="shared" si="247"/>
        <v/>
      </c>
      <c r="ES316" s="26"/>
      <c r="ET316" s="26"/>
      <c r="EU316" s="26"/>
      <c r="EV316" s="26"/>
      <c r="EW316" s="26"/>
      <c r="EX316" s="57">
        <f t="shared" si="248"/>
        <v>282</v>
      </c>
      <c r="EY316" s="303"/>
      <c r="EZ316" s="36" t="str">
        <f t="shared" si="249"/>
        <v/>
      </c>
      <c r="FA316" s="26"/>
      <c r="FB316" s="26"/>
      <c r="FC316" s="26"/>
      <c r="FD316" s="26"/>
      <c r="FE316" s="26"/>
    </row>
    <row r="317" spans="1:161" ht="14.5">
      <c r="A317" s="26"/>
      <c r="B317" s="57">
        <f t="shared" si="250"/>
        <v>283</v>
      </c>
      <c r="C317" s="462"/>
      <c r="D317" s="36" t="str">
        <f t="shared" si="220"/>
        <v/>
      </c>
      <c r="E317" s="26"/>
      <c r="F317" s="26"/>
      <c r="G317" s="26"/>
      <c r="H317" s="26"/>
      <c r="I317" s="26"/>
      <c r="J317" s="57">
        <f t="shared" si="251"/>
        <v>283</v>
      </c>
      <c r="K317" s="462"/>
      <c r="L317" s="36" t="str">
        <f t="shared" si="221"/>
        <v/>
      </c>
      <c r="M317" s="26"/>
      <c r="N317" s="26"/>
      <c r="O317" s="26"/>
      <c r="P317" s="26"/>
      <c r="Q317" s="26"/>
      <c r="R317" s="57">
        <f t="shared" si="252"/>
        <v>283</v>
      </c>
      <c r="S317" s="462"/>
      <c r="T317" s="36" t="str">
        <f t="shared" si="222"/>
        <v/>
      </c>
      <c r="U317" s="26"/>
      <c r="V317" s="26"/>
      <c r="W317" s="26"/>
      <c r="X317" s="26"/>
      <c r="Y317" s="26"/>
      <c r="Z317" s="57">
        <f t="shared" si="253"/>
        <v>283</v>
      </c>
      <c r="AA317" s="462"/>
      <c r="AB317" s="36" t="str">
        <f t="shared" si="223"/>
        <v/>
      </c>
      <c r="AC317" s="26"/>
      <c r="AD317" s="26"/>
      <c r="AE317" s="26"/>
      <c r="AF317" s="26"/>
      <c r="AG317" s="26"/>
      <c r="AH317" s="57">
        <f t="shared" si="254"/>
        <v>283</v>
      </c>
      <c r="AI317" s="462"/>
      <c r="AJ317" s="36" t="str">
        <f t="shared" si="224"/>
        <v/>
      </c>
      <c r="AK317" s="26"/>
      <c r="AL317" s="26"/>
      <c r="AM317" s="26"/>
      <c r="AN317" s="26"/>
      <c r="AO317" s="26"/>
      <c r="AP317" s="57">
        <f t="shared" si="255"/>
        <v>283</v>
      </c>
      <c r="AQ317" s="462"/>
      <c r="AR317" s="36" t="str">
        <f t="shared" si="225"/>
        <v/>
      </c>
      <c r="AS317" s="26"/>
      <c r="AT317" s="26"/>
      <c r="AU317" s="26"/>
      <c r="AV317" s="26"/>
      <c r="AW317" s="26"/>
      <c r="AX317" s="57">
        <f t="shared" si="256"/>
        <v>283</v>
      </c>
      <c r="AY317" s="462"/>
      <c r="AZ317" s="36" t="str">
        <f t="shared" si="226"/>
        <v/>
      </c>
      <c r="BA317" s="26"/>
      <c r="BB317" s="26"/>
      <c r="BC317" s="26"/>
      <c r="BD317" s="26"/>
      <c r="BE317" s="26"/>
      <c r="BF317" s="57">
        <f t="shared" si="257"/>
        <v>283</v>
      </c>
      <c r="BG317" s="462"/>
      <c r="BH317" s="36" t="str">
        <f t="shared" si="227"/>
        <v/>
      </c>
      <c r="BI317" s="26"/>
      <c r="BJ317" s="26"/>
      <c r="BK317" s="26"/>
      <c r="BL317" s="26"/>
      <c r="BM317" s="26"/>
      <c r="BN317" s="57">
        <f t="shared" si="258"/>
        <v>283</v>
      </c>
      <c r="BO317" s="303"/>
      <c r="BP317" s="36" t="str">
        <f t="shared" si="228"/>
        <v/>
      </c>
      <c r="BQ317" s="26"/>
      <c r="BR317" s="26"/>
      <c r="BS317" s="26"/>
      <c r="BT317" s="26"/>
      <c r="BU317" s="26"/>
      <c r="BV317" s="57">
        <f t="shared" si="259"/>
        <v>283</v>
      </c>
      <c r="BW317" s="303"/>
      <c r="BX317" s="36" t="str">
        <f t="shared" si="229"/>
        <v/>
      </c>
      <c r="BY317" s="26"/>
      <c r="BZ317" s="26"/>
      <c r="CA317" s="26"/>
      <c r="CB317" s="26"/>
      <c r="CC317" s="26"/>
      <c r="CD317" s="57">
        <f t="shared" si="230"/>
        <v>283</v>
      </c>
      <c r="CE317" s="303"/>
      <c r="CF317" s="36" t="str">
        <f t="shared" si="231"/>
        <v/>
      </c>
      <c r="CL317" s="57">
        <f t="shared" si="232"/>
        <v>283</v>
      </c>
      <c r="CM317" s="303"/>
      <c r="CN317" s="36" t="str">
        <f t="shared" si="233"/>
        <v/>
      </c>
      <c r="CT317" s="57">
        <f t="shared" si="234"/>
        <v>283</v>
      </c>
      <c r="CU317" s="303"/>
      <c r="CV317" s="36" t="str">
        <f t="shared" si="235"/>
        <v/>
      </c>
      <c r="DB317" s="57">
        <f t="shared" si="236"/>
        <v>283</v>
      </c>
      <c r="DC317" s="303"/>
      <c r="DD317" s="36" t="str">
        <f t="shared" si="237"/>
        <v/>
      </c>
      <c r="DJ317" s="57">
        <f t="shared" si="238"/>
        <v>283</v>
      </c>
      <c r="DK317" s="303"/>
      <c r="DL317" s="36" t="str">
        <f t="shared" si="239"/>
        <v/>
      </c>
      <c r="DR317" s="57">
        <f t="shared" si="240"/>
        <v>283</v>
      </c>
      <c r="DS317" s="303"/>
      <c r="DT317" s="36" t="str">
        <f t="shared" si="241"/>
        <v/>
      </c>
      <c r="DZ317" s="57">
        <f t="shared" si="242"/>
        <v>283</v>
      </c>
      <c r="EA317" s="303"/>
      <c r="EB317" s="36" t="str">
        <f t="shared" si="243"/>
        <v/>
      </c>
      <c r="EC317" s="26"/>
      <c r="ED317" s="26"/>
      <c r="EE317" s="26"/>
      <c r="EF317" s="26"/>
      <c r="EG317" s="26"/>
      <c r="EH317" s="57">
        <f t="shared" si="244"/>
        <v>283</v>
      </c>
      <c r="EI317" s="303"/>
      <c r="EJ317" s="36" t="str">
        <f t="shared" si="245"/>
        <v/>
      </c>
      <c r="EK317" s="26"/>
      <c r="EL317" s="26"/>
      <c r="EM317" s="26"/>
      <c r="EN317" s="26"/>
      <c r="EO317" s="26"/>
      <c r="EP317" s="57">
        <f t="shared" si="246"/>
        <v>283</v>
      </c>
      <c r="EQ317" s="303"/>
      <c r="ER317" s="36" t="str">
        <f t="shared" si="247"/>
        <v/>
      </c>
      <c r="ES317" s="26"/>
      <c r="ET317" s="26"/>
      <c r="EU317" s="26"/>
      <c r="EV317" s="26"/>
      <c r="EW317" s="26"/>
      <c r="EX317" s="57">
        <f t="shared" si="248"/>
        <v>283</v>
      </c>
      <c r="EY317" s="303"/>
      <c r="EZ317" s="36" t="str">
        <f t="shared" si="249"/>
        <v/>
      </c>
      <c r="FA317" s="26"/>
      <c r="FB317" s="26"/>
      <c r="FC317" s="26"/>
      <c r="FD317" s="26"/>
      <c r="FE317" s="26"/>
    </row>
    <row r="318" spans="1:161" ht="14.5">
      <c r="A318" s="26"/>
      <c r="B318" s="57">
        <f t="shared" si="250"/>
        <v>284</v>
      </c>
      <c r="C318" s="462"/>
      <c r="D318" s="36" t="str">
        <f t="shared" si="220"/>
        <v/>
      </c>
      <c r="E318" s="26"/>
      <c r="F318" s="26"/>
      <c r="G318" s="26"/>
      <c r="H318" s="26"/>
      <c r="I318" s="26"/>
      <c r="J318" s="57">
        <f t="shared" si="251"/>
        <v>284</v>
      </c>
      <c r="K318" s="462"/>
      <c r="L318" s="36" t="str">
        <f t="shared" si="221"/>
        <v/>
      </c>
      <c r="M318" s="26"/>
      <c r="N318" s="26"/>
      <c r="O318" s="26"/>
      <c r="P318" s="26"/>
      <c r="Q318" s="26"/>
      <c r="R318" s="57">
        <f t="shared" si="252"/>
        <v>284</v>
      </c>
      <c r="S318" s="462"/>
      <c r="T318" s="36" t="str">
        <f t="shared" si="222"/>
        <v/>
      </c>
      <c r="U318" s="26"/>
      <c r="V318" s="26"/>
      <c r="W318" s="26"/>
      <c r="X318" s="26"/>
      <c r="Y318" s="26"/>
      <c r="Z318" s="57">
        <f t="shared" si="253"/>
        <v>284</v>
      </c>
      <c r="AA318" s="462"/>
      <c r="AB318" s="36" t="str">
        <f t="shared" si="223"/>
        <v/>
      </c>
      <c r="AC318" s="26"/>
      <c r="AD318" s="26"/>
      <c r="AE318" s="26"/>
      <c r="AF318" s="26"/>
      <c r="AG318" s="26"/>
      <c r="AH318" s="57">
        <f t="shared" si="254"/>
        <v>284</v>
      </c>
      <c r="AI318" s="462"/>
      <c r="AJ318" s="36" t="str">
        <f t="shared" si="224"/>
        <v/>
      </c>
      <c r="AK318" s="26"/>
      <c r="AL318" s="26"/>
      <c r="AM318" s="26"/>
      <c r="AN318" s="26"/>
      <c r="AO318" s="26"/>
      <c r="AP318" s="57">
        <f t="shared" si="255"/>
        <v>284</v>
      </c>
      <c r="AQ318" s="462"/>
      <c r="AR318" s="36" t="str">
        <f t="shared" si="225"/>
        <v/>
      </c>
      <c r="AS318" s="26"/>
      <c r="AT318" s="26"/>
      <c r="AU318" s="26"/>
      <c r="AV318" s="26"/>
      <c r="AW318" s="26"/>
      <c r="AX318" s="57">
        <f t="shared" si="256"/>
        <v>284</v>
      </c>
      <c r="AY318" s="462"/>
      <c r="AZ318" s="36" t="str">
        <f t="shared" si="226"/>
        <v/>
      </c>
      <c r="BA318" s="26"/>
      <c r="BB318" s="26"/>
      <c r="BC318" s="26"/>
      <c r="BD318" s="26"/>
      <c r="BE318" s="26"/>
      <c r="BF318" s="57">
        <f t="shared" si="257"/>
        <v>284</v>
      </c>
      <c r="BG318" s="462"/>
      <c r="BH318" s="36" t="str">
        <f t="shared" si="227"/>
        <v/>
      </c>
      <c r="BI318" s="26"/>
      <c r="BJ318" s="26"/>
      <c r="BK318" s="26"/>
      <c r="BL318" s="26"/>
      <c r="BM318" s="26"/>
      <c r="BN318" s="57">
        <f t="shared" si="258"/>
        <v>284</v>
      </c>
      <c r="BO318" s="303"/>
      <c r="BP318" s="36" t="str">
        <f t="shared" si="228"/>
        <v/>
      </c>
      <c r="BQ318" s="26"/>
      <c r="BR318" s="26"/>
      <c r="BS318" s="26"/>
      <c r="BT318" s="26"/>
      <c r="BU318" s="26"/>
      <c r="BV318" s="57">
        <f t="shared" si="259"/>
        <v>284</v>
      </c>
      <c r="BW318" s="303"/>
      <c r="BX318" s="36" t="str">
        <f t="shared" si="229"/>
        <v/>
      </c>
      <c r="BY318" s="26"/>
      <c r="BZ318" s="26"/>
      <c r="CA318" s="26"/>
      <c r="CB318" s="26"/>
      <c r="CC318" s="26"/>
      <c r="CD318" s="57">
        <f t="shared" si="230"/>
        <v>284</v>
      </c>
      <c r="CE318" s="303"/>
      <c r="CF318" s="36" t="str">
        <f t="shared" si="231"/>
        <v/>
      </c>
      <c r="CL318" s="57">
        <f t="shared" si="232"/>
        <v>284</v>
      </c>
      <c r="CM318" s="303"/>
      <c r="CN318" s="36" t="str">
        <f t="shared" si="233"/>
        <v/>
      </c>
      <c r="CT318" s="57">
        <f t="shared" si="234"/>
        <v>284</v>
      </c>
      <c r="CU318" s="303"/>
      <c r="CV318" s="36" t="str">
        <f t="shared" si="235"/>
        <v/>
      </c>
      <c r="DB318" s="57">
        <f t="shared" si="236"/>
        <v>284</v>
      </c>
      <c r="DC318" s="303"/>
      <c r="DD318" s="36" t="str">
        <f t="shared" si="237"/>
        <v/>
      </c>
      <c r="DJ318" s="57">
        <f t="shared" si="238"/>
        <v>284</v>
      </c>
      <c r="DK318" s="303"/>
      <c r="DL318" s="36" t="str">
        <f t="shared" si="239"/>
        <v/>
      </c>
      <c r="DR318" s="57">
        <f t="shared" si="240"/>
        <v>284</v>
      </c>
      <c r="DS318" s="303"/>
      <c r="DT318" s="36" t="str">
        <f t="shared" si="241"/>
        <v/>
      </c>
      <c r="DZ318" s="57">
        <f t="shared" si="242"/>
        <v>284</v>
      </c>
      <c r="EA318" s="303"/>
      <c r="EB318" s="36" t="str">
        <f t="shared" si="243"/>
        <v/>
      </c>
      <c r="EC318" s="26"/>
      <c r="ED318" s="26"/>
      <c r="EE318" s="26"/>
      <c r="EF318" s="26"/>
      <c r="EG318" s="26"/>
      <c r="EH318" s="57">
        <f t="shared" si="244"/>
        <v>284</v>
      </c>
      <c r="EI318" s="303"/>
      <c r="EJ318" s="36" t="str">
        <f t="shared" si="245"/>
        <v/>
      </c>
      <c r="EK318" s="26"/>
      <c r="EL318" s="26"/>
      <c r="EM318" s="26"/>
      <c r="EN318" s="26"/>
      <c r="EO318" s="26"/>
      <c r="EP318" s="57">
        <f t="shared" si="246"/>
        <v>284</v>
      </c>
      <c r="EQ318" s="303"/>
      <c r="ER318" s="36" t="str">
        <f t="shared" si="247"/>
        <v/>
      </c>
      <c r="ES318" s="26"/>
      <c r="ET318" s="26"/>
      <c r="EU318" s="26"/>
      <c r="EV318" s="26"/>
      <c r="EW318" s="26"/>
      <c r="EX318" s="57">
        <f t="shared" si="248"/>
        <v>284</v>
      </c>
      <c r="EY318" s="303"/>
      <c r="EZ318" s="36" t="str">
        <f t="shared" si="249"/>
        <v/>
      </c>
      <c r="FA318" s="26"/>
      <c r="FB318" s="26"/>
      <c r="FC318" s="26"/>
      <c r="FD318" s="26"/>
      <c r="FE318" s="26"/>
    </row>
    <row r="319" spans="1:161" ht="14.5">
      <c r="A319" s="26"/>
      <c r="B319" s="57">
        <f t="shared" si="250"/>
        <v>285</v>
      </c>
      <c r="C319" s="462"/>
      <c r="D319" s="36" t="str">
        <f t="shared" si="220"/>
        <v/>
      </c>
      <c r="E319" s="26"/>
      <c r="F319" s="26"/>
      <c r="G319" s="26"/>
      <c r="H319" s="26"/>
      <c r="I319" s="26"/>
      <c r="J319" s="57">
        <f t="shared" si="251"/>
        <v>285</v>
      </c>
      <c r="K319" s="462"/>
      <c r="L319" s="36" t="str">
        <f t="shared" si="221"/>
        <v/>
      </c>
      <c r="M319" s="26"/>
      <c r="N319" s="26"/>
      <c r="O319" s="26"/>
      <c r="P319" s="26"/>
      <c r="Q319" s="26"/>
      <c r="R319" s="57">
        <f t="shared" si="252"/>
        <v>285</v>
      </c>
      <c r="S319" s="462"/>
      <c r="T319" s="36" t="str">
        <f t="shared" si="222"/>
        <v/>
      </c>
      <c r="U319" s="26"/>
      <c r="V319" s="26"/>
      <c r="W319" s="26"/>
      <c r="X319" s="26"/>
      <c r="Y319" s="26"/>
      <c r="Z319" s="57">
        <f t="shared" si="253"/>
        <v>285</v>
      </c>
      <c r="AA319" s="462"/>
      <c r="AB319" s="36" t="str">
        <f t="shared" si="223"/>
        <v/>
      </c>
      <c r="AC319" s="26"/>
      <c r="AD319" s="26"/>
      <c r="AE319" s="26"/>
      <c r="AF319" s="26"/>
      <c r="AG319" s="26"/>
      <c r="AH319" s="57">
        <f t="shared" si="254"/>
        <v>285</v>
      </c>
      <c r="AI319" s="462"/>
      <c r="AJ319" s="36" t="str">
        <f t="shared" si="224"/>
        <v/>
      </c>
      <c r="AK319" s="26"/>
      <c r="AL319" s="26"/>
      <c r="AM319" s="26"/>
      <c r="AN319" s="26"/>
      <c r="AO319" s="26"/>
      <c r="AP319" s="57">
        <f t="shared" si="255"/>
        <v>285</v>
      </c>
      <c r="AQ319" s="462"/>
      <c r="AR319" s="36" t="str">
        <f t="shared" si="225"/>
        <v/>
      </c>
      <c r="AS319" s="26"/>
      <c r="AT319" s="26"/>
      <c r="AU319" s="26"/>
      <c r="AV319" s="26"/>
      <c r="AW319" s="26"/>
      <c r="AX319" s="57">
        <f t="shared" si="256"/>
        <v>285</v>
      </c>
      <c r="AY319" s="462"/>
      <c r="AZ319" s="36" t="str">
        <f t="shared" si="226"/>
        <v/>
      </c>
      <c r="BA319" s="26"/>
      <c r="BB319" s="26"/>
      <c r="BC319" s="26"/>
      <c r="BD319" s="26"/>
      <c r="BE319" s="26"/>
      <c r="BF319" s="57">
        <f t="shared" si="257"/>
        <v>285</v>
      </c>
      <c r="BG319" s="462"/>
      <c r="BH319" s="36" t="str">
        <f t="shared" si="227"/>
        <v/>
      </c>
      <c r="BI319" s="26"/>
      <c r="BJ319" s="26"/>
      <c r="BK319" s="26"/>
      <c r="BL319" s="26"/>
      <c r="BM319" s="26"/>
      <c r="BN319" s="57">
        <f t="shared" si="258"/>
        <v>285</v>
      </c>
      <c r="BO319" s="303"/>
      <c r="BP319" s="36" t="str">
        <f t="shared" si="228"/>
        <v/>
      </c>
      <c r="BQ319" s="26"/>
      <c r="BR319" s="26"/>
      <c r="BS319" s="26"/>
      <c r="BT319" s="26"/>
      <c r="BU319" s="26"/>
      <c r="BV319" s="57">
        <f t="shared" si="259"/>
        <v>285</v>
      </c>
      <c r="BW319" s="303"/>
      <c r="BX319" s="36" t="str">
        <f t="shared" si="229"/>
        <v/>
      </c>
      <c r="BY319" s="26"/>
      <c r="BZ319" s="26"/>
      <c r="CA319" s="26"/>
      <c r="CB319" s="26"/>
      <c r="CC319" s="26"/>
      <c r="CD319" s="57">
        <f t="shared" si="230"/>
        <v>285</v>
      </c>
      <c r="CE319" s="303"/>
      <c r="CF319" s="36" t="str">
        <f t="shared" si="231"/>
        <v/>
      </c>
      <c r="CL319" s="57">
        <f t="shared" si="232"/>
        <v>285</v>
      </c>
      <c r="CM319" s="303"/>
      <c r="CN319" s="36" t="str">
        <f t="shared" si="233"/>
        <v/>
      </c>
      <c r="CT319" s="57">
        <f t="shared" si="234"/>
        <v>285</v>
      </c>
      <c r="CU319" s="303"/>
      <c r="CV319" s="36" t="str">
        <f t="shared" si="235"/>
        <v/>
      </c>
      <c r="DB319" s="57">
        <f t="shared" si="236"/>
        <v>285</v>
      </c>
      <c r="DC319" s="303"/>
      <c r="DD319" s="36" t="str">
        <f t="shared" si="237"/>
        <v/>
      </c>
      <c r="DJ319" s="57">
        <f t="shared" si="238"/>
        <v>285</v>
      </c>
      <c r="DK319" s="303"/>
      <c r="DL319" s="36" t="str">
        <f t="shared" si="239"/>
        <v/>
      </c>
      <c r="DR319" s="57">
        <f t="shared" si="240"/>
        <v>285</v>
      </c>
      <c r="DS319" s="303"/>
      <c r="DT319" s="36" t="str">
        <f t="shared" si="241"/>
        <v/>
      </c>
      <c r="DZ319" s="57">
        <f t="shared" si="242"/>
        <v>285</v>
      </c>
      <c r="EA319" s="303"/>
      <c r="EB319" s="36" t="str">
        <f t="shared" si="243"/>
        <v/>
      </c>
      <c r="EC319" s="26"/>
      <c r="ED319" s="26"/>
      <c r="EE319" s="26"/>
      <c r="EF319" s="26"/>
      <c r="EG319" s="26"/>
      <c r="EH319" s="57">
        <f t="shared" si="244"/>
        <v>285</v>
      </c>
      <c r="EI319" s="303"/>
      <c r="EJ319" s="36" t="str">
        <f t="shared" si="245"/>
        <v/>
      </c>
      <c r="EK319" s="26"/>
      <c r="EL319" s="26"/>
      <c r="EM319" s="26"/>
      <c r="EN319" s="26"/>
      <c r="EO319" s="26"/>
      <c r="EP319" s="57">
        <f t="shared" si="246"/>
        <v>285</v>
      </c>
      <c r="EQ319" s="303"/>
      <c r="ER319" s="36" t="str">
        <f t="shared" si="247"/>
        <v/>
      </c>
      <c r="ES319" s="26"/>
      <c r="ET319" s="26"/>
      <c r="EU319" s="26"/>
      <c r="EV319" s="26"/>
      <c r="EW319" s="26"/>
      <c r="EX319" s="57">
        <f t="shared" si="248"/>
        <v>285</v>
      </c>
      <c r="EY319" s="303"/>
      <c r="EZ319" s="36" t="str">
        <f t="shared" si="249"/>
        <v/>
      </c>
      <c r="FA319" s="26"/>
      <c r="FB319" s="26"/>
      <c r="FC319" s="26"/>
      <c r="FD319" s="26"/>
      <c r="FE319" s="26"/>
    </row>
    <row r="320" spans="1:161" ht="14.5">
      <c r="A320" s="26"/>
      <c r="B320" s="57">
        <f t="shared" si="250"/>
        <v>286</v>
      </c>
      <c r="C320" s="462"/>
      <c r="D320" s="36" t="str">
        <f t="shared" si="220"/>
        <v/>
      </c>
      <c r="E320" s="26"/>
      <c r="F320" s="26"/>
      <c r="G320" s="26"/>
      <c r="H320" s="26"/>
      <c r="I320" s="26"/>
      <c r="J320" s="57">
        <f t="shared" si="251"/>
        <v>286</v>
      </c>
      <c r="K320" s="462"/>
      <c r="L320" s="36" t="str">
        <f t="shared" si="221"/>
        <v/>
      </c>
      <c r="M320" s="26"/>
      <c r="N320" s="26"/>
      <c r="O320" s="26"/>
      <c r="P320" s="26"/>
      <c r="Q320" s="26"/>
      <c r="R320" s="57">
        <f t="shared" si="252"/>
        <v>286</v>
      </c>
      <c r="S320" s="462"/>
      <c r="T320" s="36" t="str">
        <f t="shared" si="222"/>
        <v/>
      </c>
      <c r="U320" s="26"/>
      <c r="V320" s="26"/>
      <c r="W320" s="26"/>
      <c r="X320" s="26"/>
      <c r="Y320" s="26"/>
      <c r="Z320" s="57">
        <f t="shared" si="253"/>
        <v>286</v>
      </c>
      <c r="AA320" s="462"/>
      <c r="AB320" s="36" t="str">
        <f t="shared" si="223"/>
        <v/>
      </c>
      <c r="AC320" s="26"/>
      <c r="AD320" s="26"/>
      <c r="AE320" s="26"/>
      <c r="AF320" s="26"/>
      <c r="AG320" s="26"/>
      <c r="AH320" s="57">
        <f t="shared" si="254"/>
        <v>286</v>
      </c>
      <c r="AI320" s="462"/>
      <c r="AJ320" s="36" t="str">
        <f t="shared" si="224"/>
        <v/>
      </c>
      <c r="AK320" s="26"/>
      <c r="AL320" s="26"/>
      <c r="AM320" s="26"/>
      <c r="AN320" s="26"/>
      <c r="AO320" s="26"/>
      <c r="AP320" s="57">
        <f t="shared" si="255"/>
        <v>286</v>
      </c>
      <c r="AQ320" s="462"/>
      <c r="AR320" s="36" t="str">
        <f t="shared" si="225"/>
        <v/>
      </c>
      <c r="AS320" s="26"/>
      <c r="AT320" s="26"/>
      <c r="AU320" s="26"/>
      <c r="AV320" s="26"/>
      <c r="AW320" s="26"/>
      <c r="AX320" s="57">
        <f t="shared" si="256"/>
        <v>286</v>
      </c>
      <c r="AY320" s="462"/>
      <c r="AZ320" s="36" t="str">
        <f t="shared" si="226"/>
        <v/>
      </c>
      <c r="BA320" s="26"/>
      <c r="BB320" s="26"/>
      <c r="BC320" s="26"/>
      <c r="BD320" s="26"/>
      <c r="BE320" s="26"/>
      <c r="BF320" s="57">
        <f t="shared" si="257"/>
        <v>286</v>
      </c>
      <c r="BG320" s="462"/>
      <c r="BH320" s="36" t="str">
        <f t="shared" si="227"/>
        <v/>
      </c>
      <c r="BI320" s="26"/>
      <c r="BJ320" s="26"/>
      <c r="BK320" s="26"/>
      <c r="BL320" s="26"/>
      <c r="BM320" s="26"/>
      <c r="BN320" s="57">
        <f t="shared" si="258"/>
        <v>286</v>
      </c>
      <c r="BO320" s="303"/>
      <c r="BP320" s="36" t="str">
        <f t="shared" si="228"/>
        <v/>
      </c>
      <c r="BQ320" s="26"/>
      <c r="BR320" s="26"/>
      <c r="BS320" s="26"/>
      <c r="BT320" s="26"/>
      <c r="BU320" s="26"/>
      <c r="BV320" s="57">
        <f t="shared" si="259"/>
        <v>286</v>
      </c>
      <c r="BW320" s="303"/>
      <c r="BX320" s="36" t="str">
        <f t="shared" si="229"/>
        <v/>
      </c>
      <c r="BY320" s="26"/>
      <c r="BZ320" s="26"/>
      <c r="CA320" s="26"/>
      <c r="CB320" s="26"/>
      <c r="CC320" s="26"/>
      <c r="CD320" s="57">
        <f t="shared" si="230"/>
        <v>286</v>
      </c>
      <c r="CE320" s="303"/>
      <c r="CF320" s="36" t="str">
        <f t="shared" si="231"/>
        <v/>
      </c>
      <c r="CL320" s="57">
        <f t="shared" si="232"/>
        <v>286</v>
      </c>
      <c r="CM320" s="303"/>
      <c r="CN320" s="36" t="str">
        <f t="shared" si="233"/>
        <v/>
      </c>
      <c r="CT320" s="57">
        <f t="shared" si="234"/>
        <v>286</v>
      </c>
      <c r="CU320" s="303"/>
      <c r="CV320" s="36" t="str">
        <f t="shared" si="235"/>
        <v/>
      </c>
      <c r="DB320" s="57">
        <f t="shared" si="236"/>
        <v>286</v>
      </c>
      <c r="DC320" s="303"/>
      <c r="DD320" s="36" t="str">
        <f t="shared" si="237"/>
        <v/>
      </c>
      <c r="DJ320" s="57">
        <f t="shared" si="238"/>
        <v>286</v>
      </c>
      <c r="DK320" s="303"/>
      <c r="DL320" s="36" t="str">
        <f t="shared" si="239"/>
        <v/>
      </c>
      <c r="DR320" s="57">
        <f t="shared" si="240"/>
        <v>286</v>
      </c>
      <c r="DS320" s="303"/>
      <c r="DT320" s="36" t="str">
        <f t="shared" si="241"/>
        <v/>
      </c>
      <c r="DZ320" s="57">
        <f t="shared" si="242"/>
        <v>286</v>
      </c>
      <c r="EA320" s="303"/>
      <c r="EB320" s="36" t="str">
        <f t="shared" si="243"/>
        <v/>
      </c>
      <c r="EC320" s="26"/>
      <c r="ED320" s="26"/>
      <c r="EE320" s="26"/>
      <c r="EF320" s="26"/>
      <c r="EG320" s="26"/>
      <c r="EH320" s="57">
        <f t="shared" si="244"/>
        <v>286</v>
      </c>
      <c r="EI320" s="303"/>
      <c r="EJ320" s="36" t="str">
        <f t="shared" si="245"/>
        <v/>
      </c>
      <c r="EK320" s="26"/>
      <c r="EL320" s="26"/>
      <c r="EM320" s="26"/>
      <c r="EN320" s="26"/>
      <c r="EO320" s="26"/>
      <c r="EP320" s="57">
        <f t="shared" si="246"/>
        <v>286</v>
      </c>
      <c r="EQ320" s="303"/>
      <c r="ER320" s="36" t="str">
        <f t="shared" si="247"/>
        <v/>
      </c>
      <c r="ES320" s="26"/>
      <c r="ET320" s="26"/>
      <c r="EU320" s="26"/>
      <c r="EV320" s="26"/>
      <c r="EW320" s="26"/>
      <c r="EX320" s="57">
        <f t="shared" si="248"/>
        <v>286</v>
      </c>
      <c r="EY320" s="303"/>
      <c r="EZ320" s="36" t="str">
        <f t="shared" si="249"/>
        <v/>
      </c>
      <c r="FA320" s="26"/>
      <c r="FB320" s="26"/>
      <c r="FC320" s="26"/>
      <c r="FD320" s="26"/>
      <c r="FE320" s="26"/>
    </row>
    <row r="321" spans="1:161" ht="14.5">
      <c r="A321" s="26"/>
      <c r="B321" s="57">
        <f t="shared" si="250"/>
        <v>287</v>
      </c>
      <c r="C321" s="462"/>
      <c r="D321" s="36" t="str">
        <f t="shared" si="220"/>
        <v/>
      </c>
      <c r="E321" s="26"/>
      <c r="F321" s="26"/>
      <c r="G321" s="26"/>
      <c r="H321" s="26"/>
      <c r="I321" s="26"/>
      <c r="J321" s="57">
        <f t="shared" si="251"/>
        <v>287</v>
      </c>
      <c r="K321" s="462"/>
      <c r="L321" s="36" t="str">
        <f t="shared" si="221"/>
        <v/>
      </c>
      <c r="M321" s="26"/>
      <c r="N321" s="26"/>
      <c r="O321" s="26"/>
      <c r="P321" s="26"/>
      <c r="Q321" s="26"/>
      <c r="R321" s="57">
        <f t="shared" si="252"/>
        <v>287</v>
      </c>
      <c r="S321" s="462"/>
      <c r="T321" s="36" t="str">
        <f t="shared" si="222"/>
        <v/>
      </c>
      <c r="U321" s="26"/>
      <c r="V321" s="26"/>
      <c r="W321" s="26"/>
      <c r="X321" s="26"/>
      <c r="Y321" s="26"/>
      <c r="Z321" s="57">
        <f t="shared" si="253"/>
        <v>287</v>
      </c>
      <c r="AA321" s="462"/>
      <c r="AB321" s="36" t="str">
        <f t="shared" si="223"/>
        <v/>
      </c>
      <c r="AC321" s="26"/>
      <c r="AD321" s="26"/>
      <c r="AE321" s="26"/>
      <c r="AF321" s="26"/>
      <c r="AG321" s="26"/>
      <c r="AH321" s="57">
        <f t="shared" si="254"/>
        <v>287</v>
      </c>
      <c r="AI321" s="462"/>
      <c r="AJ321" s="36" t="str">
        <f t="shared" si="224"/>
        <v/>
      </c>
      <c r="AK321" s="26"/>
      <c r="AL321" s="26"/>
      <c r="AM321" s="26"/>
      <c r="AN321" s="26"/>
      <c r="AO321" s="26"/>
      <c r="AP321" s="57">
        <f t="shared" si="255"/>
        <v>287</v>
      </c>
      <c r="AQ321" s="462"/>
      <c r="AR321" s="36" t="str">
        <f t="shared" si="225"/>
        <v/>
      </c>
      <c r="AS321" s="26"/>
      <c r="AT321" s="26"/>
      <c r="AU321" s="26"/>
      <c r="AV321" s="26"/>
      <c r="AW321" s="26"/>
      <c r="AX321" s="57">
        <f t="shared" si="256"/>
        <v>287</v>
      </c>
      <c r="AY321" s="462"/>
      <c r="AZ321" s="36" t="str">
        <f t="shared" si="226"/>
        <v/>
      </c>
      <c r="BA321" s="26"/>
      <c r="BB321" s="26"/>
      <c r="BC321" s="26"/>
      <c r="BD321" s="26"/>
      <c r="BE321" s="26"/>
      <c r="BF321" s="57">
        <f t="shared" si="257"/>
        <v>287</v>
      </c>
      <c r="BG321" s="462"/>
      <c r="BH321" s="36" t="str">
        <f t="shared" si="227"/>
        <v/>
      </c>
      <c r="BI321" s="26"/>
      <c r="BJ321" s="26"/>
      <c r="BK321" s="26"/>
      <c r="BL321" s="26"/>
      <c r="BM321" s="26"/>
      <c r="BN321" s="57">
        <f t="shared" si="258"/>
        <v>287</v>
      </c>
      <c r="BO321" s="303"/>
      <c r="BP321" s="36" t="str">
        <f t="shared" si="228"/>
        <v/>
      </c>
      <c r="BQ321" s="26"/>
      <c r="BR321" s="26"/>
      <c r="BS321" s="26"/>
      <c r="BT321" s="26"/>
      <c r="BU321" s="26"/>
      <c r="BV321" s="57">
        <f t="shared" si="259"/>
        <v>287</v>
      </c>
      <c r="BW321" s="303"/>
      <c r="BX321" s="36" t="str">
        <f t="shared" si="229"/>
        <v/>
      </c>
      <c r="BY321" s="26"/>
      <c r="BZ321" s="26"/>
      <c r="CA321" s="26"/>
      <c r="CB321" s="26"/>
      <c r="CC321" s="26"/>
      <c r="CD321" s="57">
        <f t="shared" si="230"/>
        <v>287</v>
      </c>
      <c r="CE321" s="303"/>
      <c r="CF321" s="36" t="str">
        <f t="shared" si="231"/>
        <v/>
      </c>
      <c r="CL321" s="57">
        <f t="shared" si="232"/>
        <v>287</v>
      </c>
      <c r="CM321" s="303"/>
      <c r="CN321" s="36" t="str">
        <f t="shared" si="233"/>
        <v/>
      </c>
      <c r="CT321" s="57">
        <f t="shared" si="234"/>
        <v>287</v>
      </c>
      <c r="CU321" s="303"/>
      <c r="CV321" s="36" t="str">
        <f t="shared" si="235"/>
        <v/>
      </c>
      <c r="DB321" s="57">
        <f t="shared" si="236"/>
        <v>287</v>
      </c>
      <c r="DC321" s="303"/>
      <c r="DD321" s="36" t="str">
        <f t="shared" si="237"/>
        <v/>
      </c>
      <c r="DJ321" s="57">
        <f t="shared" si="238"/>
        <v>287</v>
      </c>
      <c r="DK321" s="303"/>
      <c r="DL321" s="36" t="str">
        <f t="shared" si="239"/>
        <v/>
      </c>
      <c r="DR321" s="57">
        <f t="shared" si="240"/>
        <v>287</v>
      </c>
      <c r="DS321" s="303"/>
      <c r="DT321" s="36" t="str">
        <f t="shared" si="241"/>
        <v/>
      </c>
      <c r="DZ321" s="57">
        <f t="shared" si="242"/>
        <v>287</v>
      </c>
      <c r="EA321" s="303"/>
      <c r="EB321" s="36" t="str">
        <f t="shared" si="243"/>
        <v/>
      </c>
      <c r="EC321" s="26"/>
      <c r="ED321" s="26"/>
      <c r="EE321" s="26"/>
      <c r="EF321" s="26"/>
      <c r="EG321" s="26"/>
      <c r="EH321" s="57">
        <f t="shared" si="244"/>
        <v>287</v>
      </c>
      <c r="EI321" s="303"/>
      <c r="EJ321" s="36" t="str">
        <f t="shared" si="245"/>
        <v/>
      </c>
      <c r="EK321" s="26"/>
      <c r="EL321" s="26"/>
      <c r="EM321" s="26"/>
      <c r="EN321" s="26"/>
      <c r="EO321" s="26"/>
      <c r="EP321" s="57">
        <f t="shared" si="246"/>
        <v>287</v>
      </c>
      <c r="EQ321" s="303"/>
      <c r="ER321" s="36" t="str">
        <f t="shared" si="247"/>
        <v/>
      </c>
      <c r="ES321" s="26"/>
      <c r="ET321" s="26"/>
      <c r="EU321" s="26"/>
      <c r="EV321" s="26"/>
      <c r="EW321" s="26"/>
      <c r="EX321" s="57">
        <f t="shared" si="248"/>
        <v>287</v>
      </c>
      <c r="EY321" s="303"/>
      <c r="EZ321" s="36" t="str">
        <f t="shared" si="249"/>
        <v/>
      </c>
      <c r="FA321" s="26"/>
      <c r="FB321" s="26"/>
      <c r="FC321" s="26"/>
      <c r="FD321" s="26"/>
      <c r="FE321" s="26"/>
    </row>
    <row r="322" spans="1:161" ht="14.5">
      <c r="A322" s="26"/>
      <c r="B322" s="57">
        <f t="shared" si="250"/>
        <v>288</v>
      </c>
      <c r="C322" s="462"/>
      <c r="D322" s="36" t="str">
        <f t="shared" si="220"/>
        <v/>
      </c>
      <c r="E322" s="26"/>
      <c r="F322" s="26"/>
      <c r="G322" s="26"/>
      <c r="H322" s="26"/>
      <c r="I322" s="26"/>
      <c r="J322" s="57">
        <f t="shared" si="251"/>
        <v>288</v>
      </c>
      <c r="K322" s="462"/>
      <c r="L322" s="36" t="str">
        <f t="shared" si="221"/>
        <v/>
      </c>
      <c r="M322" s="26"/>
      <c r="N322" s="26"/>
      <c r="O322" s="26"/>
      <c r="P322" s="26"/>
      <c r="Q322" s="26"/>
      <c r="R322" s="57">
        <f t="shared" si="252"/>
        <v>288</v>
      </c>
      <c r="S322" s="462"/>
      <c r="T322" s="36" t="str">
        <f t="shared" si="222"/>
        <v/>
      </c>
      <c r="U322" s="26"/>
      <c r="V322" s="26"/>
      <c r="W322" s="26"/>
      <c r="X322" s="26"/>
      <c r="Y322" s="26"/>
      <c r="Z322" s="57">
        <f t="shared" si="253"/>
        <v>288</v>
      </c>
      <c r="AA322" s="462"/>
      <c r="AB322" s="36" t="str">
        <f t="shared" si="223"/>
        <v/>
      </c>
      <c r="AC322" s="26"/>
      <c r="AD322" s="26"/>
      <c r="AE322" s="26"/>
      <c r="AF322" s="26"/>
      <c r="AG322" s="26"/>
      <c r="AH322" s="57">
        <f t="shared" si="254"/>
        <v>288</v>
      </c>
      <c r="AI322" s="462"/>
      <c r="AJ322" s="36" t="str">
        <f t="shared" si="224"/>
        <v/>
      </c>
      <c r="AK322" s="26"/>
      <c r="AL322" s="26"/>
      <c r="AM322" s="26"/>
      <c r="AN322" s="26"/>
      <c r="AO322" s="26"/>
      <c r="AP322" s="57">
        <f t="shared" si="255"/>
        <v>288</v>
      </c>
      <c r="AQ322" s="462"/>
      <c r="AR322" s="36" t="str">
        <f t="shared" si="225"/>
        <v/>
      </c>
      <c r="AS322" s="26"/>
      <c r="AT322" s="26"/>
      <c r="AU322" s="26"/>
      <c r="AV322" s="26"/>
      <c r="AW322" s="26"/>
      <c r="AX322" s="57">
        <f t="shared" si="256"/>
        <v>288</v>
      </c>
      <c r="AY322" s="462"/>
      <c r="AZ322" s="36" t="str">
        <f t="shared" si="226"/>
        <v/>
      </c>
      <c r="BA322" s="26"/>
      <c r="BB322" s="26"/>
      <c r="BC322" s="26"/>
      <c r="BD322" s="26"/>
      <c r="BE322" s="26"/>
      <c r="BF322" s="57">
        <f t="shared" si="257"/>
        <v>288</v>
      </c>
      <c r="BG322" s="462"/>
      <c r="BH322" s="36" t="str">
        <f t="shared" si="227"/>
        <v/>
      </c>
      <c r="BI322" s="26"/>
      <c r="BJ322" s="26"/>
      <c r="BK322" s="26"/>
      <c r="BL322" s="26"/>
      <c r="BM322" s="26"/>
      <c r="BN322" s="57">
        <f t="shared" si="258"/>
        <v>288</v>
      </c>
      <c r="BO322" s="303"/>
      <c r="BP322" s="36" t="str">
        <f t="shared" si="228"/>
        <v/>
      </c>
      <c r="BQ322" s="26"/>
      <c r="BR322" s="26"/>
      <c r="BS322" s="26"/>
      <c r="BT322" s="26"/>
      <c r="BU322" s="26"/>
      <c r="BV322" s="57">
        <f t="shared" si="259"/>
        <v>288</v>
      </c>
      <c r="BW322" s="303"/>
      <c r="BX322" s="36" t="str">
        <f t="shared" si="229"/>
        <v/>
      </c>
      <c r="BY322" s="26"/>
      <c r="BZ322" s="26"/>
      <c r="CA322" s="26"/>
      <c r="CB322" s="26"/>
      <c r="CC322" s="26"/>
      <c r="CD322" s="57">
        <f t="shared" si="230"/>
        <v>288</v>
      </c>
      <c r="CE322" s="303"/>
      <c r="CF322" s="36" t="str">
        <f t="shared" si="231"/>
        <v/>
      </c>
      <c r="CL322" s="57">
        <f t="shared" si="232"/>
        <v>288</v>
      </c>
      <c r="CM322" s="303"/>
      <c r="CN322" s="36" t="str">
        <f t="shared" si="233"/>
        <v/>
      </c>
      <c r="CT322" s="57">
        <f t="shared" si="234"/>
        <v>288</v>
      </c>
      <c r="CU322" s="303"/>
      <c r="CV322" s="36" t="str">
        <f t="shared" si="235"/>
        <v/>
      </c>
      <c r="DB322" s="57">
        <f t="shared" si="236"/>
        <v>288</v>
      </c>
      <c r="DC322" s="303"/>
      <c r="DD322" s="36" t="str">
        <f t="shared" si="237"/>
        <v/>
      </c>
      <c r="DJ322" s="57">
        <f t="shared" si="238"/>
        <v>288</v>
      </c>
      <c r="DK322" s="303"/>
      <c r="DL322" s="36" t="str">
        <f t="shared" si="239"/>
        <v/>
      </c>
      <c r="DR322" s="57">
        <f t="shared" si="240"/>
        <v>288</v>
      </c>
      <c r="DS322" s="303"/>
      <c r="DT322" s="36" t="str">
        <f t="shared" si="241"/>
        <v/>
      </c>
      <c r="DZ322" s="57">
        <f t="shared" si="242"/>
        <v>288</v>
      </c>
      <c r="EA322" s="303"/>
      <c r="EB322" s="36" t="str">
        <f t="shared" si="243"/>
        <v/>
      </c>
      <c r="EC322" s="26"/>
      <c r="ED322" s="26"/>
      <c r="EE322" s="26"/>
      <c r="EF322" s="26"/>
      <c r="EG322" s="26"/>
      <c r="EH322" s="57">
        <f t="shared" si="244"/>
        <v>288</v>
      </c>
      <c r="EI322" s="303"/>
      <c r="EJ322" s="36" t="str">
        <f t="shared" si="245"/>
        <v/>
      </c>
      <c r="EK322" s="26"/>
      <c r="EL322" s="26"/>
      <c r="EM322" s="26"/>
      <c r="EN322" s="26"/>
      <c r="EO322" s="26"/>
      <c r="EP322" s="57">
        <f t="shared" si="246"/>
        <v>288</v>
      </c>
      <c r="EQ322" s="303"/>
      <c r="ER322" s="36" t="str">
        <f t="shared" si="247"/>
        <v/>
      </c>
      <c r="ES322" s="26"/>
      <c r="ET322" s="26"/>
      <c r="EU322" s="26"/>
      <c r="EV322" s="26"/>
      <c r="EW322" s="26"/>
      <c r="EX322" s="57">
        <f t="shared" si="248"/>
        <v>288</v>
      </c>
      <c r="EY322" s="303"/>
      <c r="EZ322" s="36" t="str">
        <f t="shared" si="249"/>
        <v/>
      </c>
      <c r="FA322" s="26"/>
      <c r="FB322" s="26"/>
      <c r="FC322" s="26"/>
      <c r="FD322" s="26"/>
      <c r="FE322" s="26"/>
    </row>
    <row r="323" spans="1:161" ht="14.5">
      <c r="A323" s="26"/>
      <c r="B323" s="57">
        <f t="shared" si="250"/>
        <v>289</v>
      </c>
      <c r="C323" s="462"/>
      <c r="D323" s="36" t="str">
        <f t="shared" si="220"/>
        <v/>
      </c>
      <c r="E323" s="26"/>
      <c r="F323" s="26"/>
      <c r="G323" s="26"/>
      <c r="H323" s="26"/>
      <c r="I323" s="26"/>
      <c r="J323" s="57">
        <f t="shared" si="251"/>
        <v>289</v>
      </c>
      <c r="K323" s="462"/>
      <c r="L323" s="36" t="str">
        <f t="shared" si="221"/>
        <v/>
      </c>
      <c r="M323" s="26"/>
      <c r="N323" s="26"/>
      <c r="O323" s="26"/>
      <c r="P323" s="26"/>
      <c r="Q323" s="26"/>
      <c r="R323" s="57">
        <f t="shared" si="252"/>
        <v>289</v>
      </c>
      <c r="S323" s="462"/>
      <c r="T323" s="36" t="str">
        <f t="shared" si="222"/>
        <v/>
      </c>
      <c r="U323" s="26"/>
      <c r="V323" s="26"/>
      <c r="W323" s="26"/>
      <c r="X323" s="26"/>
      <c r="Y323" s="26"/>
      <c r="Z323" s="57">
        <f t="shared" si="253"/>
        <v>289</v>
      </c>
      <c r="AA323" s="462"/>
      <c r="AB323" s="36" t="str">
        <f t="shared" si="223"/>
        <v/>
      </c>
      <c r="AC323" s="26"/>
      <c r="AD323" s="26"/>
      <c r="AE323" s="26"/>
      <c r="AF323" s="26"/>
      <c r="AG323" s="26"/>
      <c r="AH323" s="57">
        <f t="shared" si="254"/>
        <v>289</v>
      </c>
      <c r="AI323" s="462"/>
      <c r="AJ323" s="36" t="str">
        <f t="shared" si="224"/>
        <v/>
      </c>
      <c r="AK323" s="26"/>
      <c r="AL323" s="26"/>
      <c r="AM323" s="26"/>
      <c r="AN323" s="26"/>
      <c r="AO323" s="26"/>
      <c r="AP323" s="57">
        <f t="shared" si="255"/>
        <v>289</v>
      </c>
      <c r="AQ323" s="462"/>
      <c r="AR323" s="36" t="str">
        <f t="shared" si="225"/>
        <v/>
      </c>
      <c r="AS323" s="26"/>
      <c r="AT323" s="26"/>
      <c r="AU323" s="26"/>
      <c r="AV323" s="26"/>
      <c r="AW323" s="26"/>
      <c r="AX323" s="57">
        <f t="shared" si="256"/>
        <v>289</v>
      </c>
      <c r="AY323" s="462"/>
      <c r="AZ323" s="36" t="str">
        <f t="shared" si="226"/>
        <v/>
      </c>
      <c r="BA323" s="26"/>
      <c r="BB323" s="26"/>
      <c r="BC323" s="26"/>
      <c r="BD323" s="26"/>
      <c r="BE323" s="26"/>
      <c r="BF323" s="57">
        <f t="shared" si="257"/>
        <v>289</v>
      </c>
      <c r="BG323" s="462"/>
      <c r="BH323" s="36" t="str">
        <f t="shared" si="227"/>
        <v/>
      </c>
      <c r="BI323" s="26"/>
      <c r="BJ323" s="26"/>
      <c r="BK323" s="26"/>
      <c r="BL323" s="26"/>
      <c r="BM323" s="26"/>
      <c r="BN323" s="57">
        <f t="shared" si="258"/>
        <v>289</v>
      </c>
      <c r="BO323" s="303"/>
      <c r="BP323" s="36" t="str">
        <f t="shared" si="228"/>
        <v/>
      </c>
      <c r="BQ323" s="26"/>
      <c r="BR323" s="26"/>
      <c r="BS323" s="26"/>
      <c r="BT323" s="26"/>
      <c r="BU323" s="26"/>
      <c r="BV323" s="57">
        <f t="shared" si="259"/>
        <v>289</v>
      </c>
      <c r="BW323" s="303"/>
      <c r="BX323" s="36" t="str">
        <f t="shared" si="229"/>
        <v/>
      </c>
      <c r="BY323" s="26"/>
      <c r="BZ323" s="26"/>
      <c r="CA323" s="26"/>
      <c r="CB323" s="26"/>
      <c r="CC323" s="26"/>
      <c r="CD323" s="57">
        <f t="shared" si="230"/>
        <v>289</v>
      </c>
      <c r="CE323" s="303"/>
      <c r="CF323" s="36" t="str">
        <f t="shared" si="231"/>
        <v/>
      </c>
      <c r="CL323" s="57">
        <f t="shared" si="232"/>
        <v>289</v>
      </c>
      <c r="CM323" s="303"/>
      <c r="CN323" s="36" t="str">
        <f t="shared" si="233"/>
        <v/>
      </c>
      <c r="CT323" s="57">
        <f t="shared" si="234"/>
        <v>289</v>
      </c>
      <c r="CU323" s="303"/>
      <c r="CV323" s="36" t="str">
        <f t="shared" si="235"/>
        <v/>
      </c>
      <c r="DB323" s="57">
        <f t="shared" si="236"/>
        <v>289</v>
      </c>
      <c r="DC323" s="303"/>
      <c r="DD323" s="36" t="str">
        <f t="shared" si="237"/>
        <v/>
      </c>
      <c r="DJ323" s="57">
        <f t="shared" si="238"/>
        <v>289</v>
      </c>
      <c r="DK323" s="303"/>
      <c r="DL323" s="36" t="str">
        <f t="shared" si="239"/>
        <v/>
      </c>
      <c r="DR323" s="57">
        <f t="shared" si="240"/>
        <v>289</v>
      </c>
      <c r="DS323" s="303"/>
      <c r="DT323" s="36" t="str">
        <f t="shared" si="241"/>
        <v/>
      </c>
      <c r="DZ323" s="57">
        <f t="shared" si="242"/>
        <v>289</v>
      </c>
      <c r="EA323" s="303"/>
      <c r="EB323" s="36" t="str">
        <f t="shared" si="243"/>
        <v/>
      </c>
      <c r="EC323" s="26"/>
      <c r="ED323" s="26"/>
      <c r="EE323" s="26"/>
      <c r="EF323" s="26"/>
      <c r="EG323" s="26"/>
      <c r="EH323" s="57">
        <f t="shared" si="244"/>
        <v>289</v>
      </c>
      <c r="EI323" s="303"/>
      <c r="EJ323" s="36" t="str">
        <f t="shared" si="245"/>
        <v/>
      </c>
      <c r="EK323" s="26"/>
      <c r="EL323" s="26"/>
      <c r="EM323" s="26"/>
      <c r="EN323" s="26"/>
      <c r="EO323" s="26"/>
      <c r="EP323" s="57">
        <f t="shared" si="246"/>
        <v>289</v>
      </c>
      <c r="EQ323" s="303"/>
      <c r="ER323" s="36" t="str">
        <f t="shared" si="247"/>
        <v/>
      </c>
      <c r="ES323" s="26"/>
      <c r="ET323" s="26"/>
      <c r="EU323" s="26"/>
      <c r="EV323" s="26"/>
      <c r="EW323" s="26"/>
      <c r="EX323" s="57">
        <f t="shared" si="248"/>
        <v>289</v>
      </c>
      <c r="EY323" s="303"/>
      <c r="EZ323" s="36" t="str">
        <f t="shared" si="249"/>
        <v/>
      </c>
      <c r="FA323" s="26"/>
      <c r="FB323" s="26"/>
      <c r="FC323" s="26"/>
      <c r="FD323" s="26"/>
      <c r="FE323" s="26"/>
    </row>
    <row r="324" spans="1:161" ht="14.5">
      <c r="A324" s="26"/>
      <c r="B324" s="57">
        <f t="shared" si="250"/>
        <v>290</v>
      </c>
      <c r="C324" s="462"/>
      <c r="D324" s="36" t="str">
        <f t="shared" si="220"/>
        <v/>
      </c>
      <c r="E324" s="26"/>
      <c r="F324" s="26"/>
      <c r="G324" s="26"/>
      <c r="H324" s="26"/>
      <c r="I324" s="26"/>
      <c r="J324" s="57">
        <f t="shared" si="251"/>
        <v>290</v>
      </c>
      <c r="K324" s="462"/>
      <c r="L324" s="36" t="str">
        <f t="shared" si="221"/>
        <v/>
      </c>
      <c r="M324" s="26"/>
      <c r="N324" s="26"/>
      <c r="O324" s="26"/>
      <c r="P324" s="26"/>
      <c r="Q324" s="26"/>
      <c r="R324" s="57">
        <f t="shared" si="252"/>
        <v>290</v>
      </c>
      <c r="S324" s="462"/>
      <c r="T324" s="36" t="str">
        <f t="shared" si="222"/>
        <v/>
      </c>
      <c r="U324" s="26"/>
      <c r="V324" s="26"/>
      <c r="W324" s="26"/>
      <c r="X324" s="26"/>
      <c r="Y324" s="26"/>
      <c r="Z324" s="57">
        <f t="shared" si="253"/>
        <v>290</v>
      </c>
      <c r="AA324" s="462"/>
      <c r="AB324" s="36" t="str">
        <f t="shared" si="223"/>
        <v/>
      </c>
      <c r="AC324" s="26"/>
      <c r="AD324" s="26"/>
      <c r="AE324" s="26"/>
      <c r="AF324" s="26"/>
      <c r="AG324" s="26"/>
      <c r="AH324" s="57">
        <f t="shared" si="254"/>
        <v>290</v>
      </c>
      <c r="AI324" s="462"/>
      <c r="AJ324" s="36" t="str">
        <f t="shared" si="224"/>
        <v/>
      </c>
      <c r="AK324" s="26"/>
      <c r="AL324" s="26"/>
      <c r="AM324" s="26"/>
      <c r="AN324" s="26"/>
      <c r="AO324" s="26"/>
      <c r="AP324" s="57">
        <f t="shared" si="255"/>
        <v>290</v>
      </c>
      <c r="AQ324" s="462"/>
      <c r="AR324" s="36" t="str">
        <f t="shared" si="225"/>
        <v/>
      </c>
      <c r="AS324" s="26"/>
      <c r="AT324" s="26"/>
      <c r="AU324" s="26"/>
      <c r="AV324" s="26"/>
      <c r="AW324" s="26"/>
      <c r="AX324" s="57">
        <f t="shared" si="256"/>
        <v>290</v>
      </c>
      <c r="AY324" s="462"/>
      <c r="AZ324" s="36" t="str">
        <f t="shared" si="226"/>
        <v/>
      </c>
      <c r="BA324" s="26"/>
      <c r="BB324" s="26"/>
      <c r="BC324" s="26"/>
      <c r="BD324" s="26"/>
      <c r="BE324" s="26"/>
      <c r="BF324" s="57">
        <f t="shared" si="257"/>
        <v>290</v>
      </c>
      <c r="BG324" s="462"/>
      <c r="BH324" s="36" t="str">
        <f t="shared" si="227"/>
        <v/>
      </c>
      <c r="BI324" s="26"/>
      <c r="BJ324" s="26"/>
      <c r="BK324" s="26"/>
      <c r="BL324" s="26"/>
      <c r="BM324" s="26"/>
      <c r="BN324" s="57">
        <f t="shared" si="258"/>
        <v>290</v>
      </c>
      <c r="BO324" s="303"/>
      <c r="BP324" s="36" t="str">
        <f t="shared" si="228"/>
        <v/>
      </c>
      <c r="BQ324" s="26"/>
      <c r="BR324" s="26"/>
      <c r="BS324" s="26"/>
      <c r="BT324" s="26"/>
      <c r="BU324" s="26"/>
      <c r="BV324" s="57">
        <f t="shared" si="259"/>
        <v>290</v>
      </c>
      <c r="BW324" s="303"/>
      <c r="BX324" s="36" t="str">
        <f t="shared" si="229"/>
        <v/>
      </c>
      <c r="BY324" s="26"/>
      <c r="BZ324" s="26"/>
      <c r="CA324" s="26"/>
      <c r="CB324" s="26"/>
      <c r="CC324" s="26"/>
      <c r="CD324" s="57">
        <f t="shared" si="230"/>
        <v>290</v>
      </c>
      <c r="CE324" s="303"/>
      <c r="CF324" s="36" t="str">
        <f t="shared" si="231"/>
        <v/>
      </c>
      <c r="CL324" s="57">
        <f t="shared" si="232"/>
        <v>290</v>
      </c>
      <c r="CM324" s="303"/>
      <c r="CN324" s="36" t="str">
        <f t="shared" si="233"/>
        <v/>
      </c>
      <c r="CT324" s="57">
        <f t="shared" si="234"/>
        <v>290</v>
      </c>
      <c r="CU324" s="303"/>
      <c r="CV324" s="36" t="str">
        <f t="shared" si="235"/>
        <v/>
      </c>
      <c r="DB324" s="57">
        <f t="shared" si="236"/>
        <v>290</v>
      </c>
      <c r="DC324" s="303"/>
      <c r="DD324" s="36" t="str">
        <f t="shared" si="237"/>
        <v/>
      </c>
      <c r="DJ324" s="57">
        <f t="shared" si="238"/>
        <v>290</v>
      </c>
      <c r="DK324" s="303"/>
      <c r="DL324" s="36" t="str">
        <f t="shared" si="239"/>
        <v/>
      </c>
      <c r="DR324" s="57">
        <f t="shared" si="240"/>
        <v>290</v>
      </c>
      <c r="DS324" s="303"/>
      <c r="DT324" s="36" t="str">
        <f t="shared" si="241"/>
        <v/>
      </c>
      <c r="DZ324" s="57">
        <f t="shared" si="242"/>
        <v>290</v>
      </c>
      <c r="EA324" s="303"/>
      <c r="EB324" s="36" t="str">
        <f t="shared" si="243"/>
        <v/>
      </c>
      <c r="EC324" s="26"/>
      <c r="ED324" s="26"/>
      <c r="EE324" s="26"/>
      <c r="EF324" s="26"/>
      <c r="EG324" s="26"/>
      <c r="EH324" s="57">
        <f t="shared" si="244"/>
        <v>290</v>
      </c>
      <c r="EI324" s="303"/>
      <c r="EJ324" s="36" t="str">
        <f t="shared" si="245"/>
        <v/>
      </c>
      <c r="EK324" s="26"/>
      <c r="EL324" s="26"/>
      <c r="EM324" s="26"/>
      <c r="EN324" s="26"/>
      <c r="EO324" s="26"/>
      <c r="EP324" s="57">
        <f t="shared" si="246"/>
        <v>290</v>
      </c>
      <c r="EQ324" s="303"/>
      <c r="ER324" s="36" t="str">
        <f t="shared" si="247"/>
        <v/>
      </c>
      <c r="ES324" s="26"/>
      <c r="ET324" s="26"/>
      <c r="EU324" s="26"/>
      <c r="EV324" s="26"/>
      <c r="EW324" s="26"/>
      <c r="EX324" s="57">
        <f t="shared" si="248"/>
        <v>290</v>
      </c>
      <c r="EY324" s="303"/>
      <c r="EZ324" s="36" t="str">
        <f t="shared" si="249"/>
        <v/>
      </c>
      <c r="FA324" s="26"/>
      <c r="FB324" s="26"/>
      <c r="FC324" s="26"/>
      <c r="FD324" s="26"/>
      <c r="FE324" s="26"/>
    </row>
    <row r="325" spans="1:161" ht="14.5">
      <c r="A325" s="26"/>
      <c r="B325" s="57">
        <f t="shared" si="250"/>
        <v>291</v>
      </c>
      <c r="C325" s="462"/>
      <c r="D325" s="36" t="str">
        <f t="shared" si="220"/>
        <v/>
      </c>
      <c r="E325" s="26"/>
      <c r="F325" s="26"/>
      <c r="G325" s="26"/>
      <c r="H325" s="26"/>
      <c r="I325" s="26"/>
      <c r="J325" s="57">
        <f t="shared" si="251"/>
        <v>291</v>
      </c>
      <c r="K325" s="462"/>
      <c r="L325" s="36" t="str">
        <f t="shared" si="221"/>
        <v/>
      </c>
      <c r="M325" s="26"/>
      <c r="N325" s="26"/>
      <c r="O325" s="26"/>
      <c r="P325" s="26"/>
      <c r="Q325" s="26"/>
      <c r="R325" s="57">
        <f t="shared" si="252"/>
        <v>291</v>
      </c>
      <c r="S325" s="462"/>
      <c r="T325" s="36" t="str">
        <f t="shared" si="222"/>
        <v/>
      </c>
      <c r="U325" s="26"/>
      <c r="V325" s="26"/>
      <c r="W325" s="26"/>
      <c r="X325" s="26"/>
      <c r="Y325" s="26"/>
      <c r="Z325" s="57">
        <f t="shared" si="253"/>
        <v>291</v>
      </c>
      <c r="AA325" s="462"/>
      <c r="AB325" s="36" t="str">
        <f t="shared" si="223"/>
        <v/>
      </c>
      <c r="AC325" s="26"/>
      <c r="AD325" s="26"/>
      <c r="AE325" s="26"/>
      <c r="AF325" s="26"/>
      <c r="AG325" s="26"/>
      <c r="AH325" s="57">
        <f t="shared" si="254"/>
        <v>291</v>
      </c>
      <c r="AI325" s="462"/>
      <c r="AJ325" s="36" t="str">
        <f t="shared" si="224"/>
        <v/>
      </c>
      <c r="AK325" s="26"/>
      <c r="AL325" s="26"/>
      <c r="AM325" s="26"/>
      <c r="AN325" s="26"/>
      <c r="AO325" s="26"/>
      <c r="AP325" s="57">
        <f t="shared" si="255"/>
        <v>291</v>
      </c>
      <c r="AQ325" s="462"/>
      <c r="AR325" s="36" t="str">
        <f t="shared" si="225"/>
        <v/>
      </c>
      <c r="AS325" s="26"/>
      <c r="AT325" s="26"/>
      <c r="AU325" s="26"/>
      <c r="AV325" s="26"/>
      <c r="AW325" s="26"/>
      <c r="AX325" s="57">
        <f t="shared" si="256"/>
        <v>291</v>
      </c>
      <c r="AY325" s="462"/>
      <c r="AZ325" s="36" t="str">
        <f t="shared" si="226"/>
        <v/>
      </c>
      <c r="BA325" s="26"/>
      <c r="BB325" s="26"/>
      <c r="BC325" s="26"/>
      <c r="BD325" s="26"/>
      <c r="BE325" s="26"/>
      <c r="BF325" s="57">
        <f t="shared" si="257"/>
        <v>291</v>
      </c>
      <c r="BG325" s="462"/>
      <c r="BH325" s="36" t="str">
        <f t="shared" si="227"/>
        <v/>
      </c>
      <c r="BI325" s="26"/>
      <c r="BJ325" s="26"/>
      <c r="BK325" s="26"/>
      <c r="BL325" s="26"/>
      <c r="BM325" s="26"/>
      <c r="BN325" s="57">
        <f t="shared" si="258"/>
        <v>291</v>
      </c>
      <c r="BO325" s="303"/>
      <c r="BP325" s="36" t="str">
        <f t="shared" si="228"/>
        <v/>
      </c>
      <c r="BQ325" s="26"/>
      <c r="BR325" s="26"/>
      <c r="BS325" s="26"/>
      <c r="BT325" s="26"/>
      <c r="BU325" s="26"/>
      <c r="BV325" s="57">
        <f t="shared" si="259"/>
        <v>291</v>
      </c>
      <c r="BW325" s="303"/>
      <c r="BX325" s="36" t="str">
        <f t="shared" si="229"/>
        <v/>
      </c>
      <c r="BY325" s="26"/>
      <c r="BZ325" s="26"/>
      <c r="CA325" s="26"/>
      <c r="CB325" s="26"/>
      <c r="CC325" s="26"/>
      <c r="CD325" s="57">
        <f t="shared" si="230"/>
        <v>291</v>
      </c>
      <c r="CE325" s="303"/>
      <c r="CF325" s="36" t="str">
        <f t="shared" si="231"/>
        <v/>
      </c>
      <c r="CL325" s="57">
        <f t="shared" si="232"/>
        <v>291</v>
      </c>
      <c r="CM325" s="303"/>
      <c r="CN325" s="36" t="str">
        <f t="shared" si="233"/>
        <v/>
      </c>
      <c r="CT325" s="57">
        <f t="shared" si="234"/>
        <v>291</v>
      </c>
      <c r="CU325" s="303"/>
      <c r="CV325" s="36" t="str">
        <f t="shared" si="235"/>
        <v/>
      </c>
      <c r="DB325" s="57">
        <f t="shared" si="236"/>
        <v>291</v>
      </c>
      <c r="DC325" s="303"/>
      <c r="DD325" s="36" t="str">
        <f t="shared" si="237"/>
        <v/>
      </c>
      <c r="DJ325" s="57">
        <f t="shared" si="238"/>
        <v>291</v>
      </c>
      <c r="DK325" s="303"/>
      <c r="DL325" s="36" t="str">
        <f t="shared" si="239"/>
        <v/>
      </c>
      <c r="DR325" s="57">
        <f t="shared" si="240"/>
        <v>291</v>
      </c>
      <c r="DS325" s="303"/>
      <c r="DT325" s="36" t="str">
        <f t="shared" si="241"/>
        <v/>
      </c>
      <c r="DZ325" s="57">
        <f t="shared" si="242"/>
        <v>291</v>
      </c>
      <c r="EA325" s="303"/>
      <c r="EB325" s="36" t="str">
        <f t="shared" si="243"/>
        <v/>
      </c>
      <c r="EC325" s="26"/>
      <c r="ED325" s="26"/>
      <c r="EE325" s="26"/>
      <c r="EF325" s="26"/>
      <c r="EG325" s="26"/>
      <c r="EH325" s="57">
        <f t="shared" si="244"/>
        <v>291</v>
      </c>
      <c r="EI325" s="303"/>
      <c r="EJ325" s="36" t="str">
        <f t="shared" si="245"/>
        <v/>
      </c>
      <c r="EK325" s="26"/>
      <c r="EL325" s="26"/>
      <c r="EM325" s="26"/>
      <c r="EN325" s="26"/>
      <c r="EO325" s="26"/>
      <c r="EP325" s="57">
        <f t="shared" si="246"/>
        <v>291</v>
      </c>
      <c r="EQ325" s="303"/>
      <c r="ER325" s="36" t="str">
        <f t="shared" si="247"/>
        <v/>
      </c>
      <c r="ES325" s="26"/>
      <c r="ET325" s="26"/>
      <c r="EU325" s="26"/>
      <c r="EV325" s="26"/>
      <c r="EW325" s="26"/>
      <c r="EX325" s="57">
        <f t="shared" si="248"/>
        <v>291</v>
      </c>
      <c r="EY325" s="303"/>
      <c r="EZ325" s="36" t="str">
        <f t="shared" si="249"/>
        <v/>
      </c>
      <c r="FA325" s="26"/>
      <c r="FB325" s="26"/>
      <c r="FC325" s="26"/>
      <c r="FD325" s="26"/>
      <c r="FE325" s="26"/>
    </row>
    <row r="326" spans="1:161" ht="14.5">
      <c r="A326" s="26"/>
      <c r="B326" s="57">
        <f t="shared" si="250"/>
        <v>292</v>
      </c>
      <c r="C326" s="462"/>
      <c r="D326" s="36" t="str">
        <f t="shared" si="220"/>
        <v/>
      </c>
      <c r="E326" s="26"/>
      <c r="F326" s="26"/>
      <c r="G326" s="26"/>
      <c r="H326" s="26"/>
      <c r="I326" s="26"/>
      <c r="J326" s="57">
        <f t="shared" si="251"/>
        <v>292</v>
      </c>
      <c r="K326" s="462"/>
      <c r="L326" s="36" t="str">
        <f t="shared" si="221"/>
        <v/>
      </c>
      <c r="M326" s="26"/>
      <c r="N326" s="26"/>
      <c r="O326" s="26"/>
      <c r="P326" s="26"/>
      <c r="Q326" s="26"/>
      <c r="R326" s="57">
        <f t="shared" si="252"/>
        <v>292</v>
      </c>
      <c r="S326" s="462"/>
      <c r="T326" s="36" t="str">
        <f t="shared" si="222"/>
        <v/>
      </c>
      <c r="U326" s="26"/>
      <c r="V326" s="26"/>
      <c r="W326" s="26"/>
      <c r="X326" s="26"/>
      <c r="Y326" s="26"/>
      <c r="Z326" s="57">
        <f t="shared" si="253"/>
        <v>292</v>
      </c>
      <c r="AA326" s="462"/>
      <c r="AB326" s="36" t="str">
        <f t="shared" si="223"/>
        <v/>
      </c>
      <c r="AC326" s="26"/>
      <c r="AD326" s="26"/>
      <c r="AE326" s="26"/>
      <c r="AF326" s="26"/>
      <c r="AG326" s="26"/>
      <c r="AH326" s="57">
        <f t="shared" si="254"/>
        <v>292</v>
      </c>
      <c r="AI326" s="462"/>
      <c r="AJ326" s="36" t="str">
        <f t="shared" si="224"/>
        <v/>
      </c>
      <c r="AK326" s="26"/>
      <c r="AL326" s="26"/>
      <c r="AM326" s="26"/>
      <c r="AN326" s="26"/>
      <c r="AO326" s="26"/>
      <c r="AP326" s="57">
        <f t="shared" si="255"/>
        <v>292</v>
      </c>
      <c r="AQ326" s="462"/>
      <c r="AR326" s="36" t="str">
        <f t="shared" si="225"/>
        <v/>
      </c>
      <c r="AS326" s="26"/>
      <c r="AT326" s="26"/>
      <c r="AU326" s="26"/>
      <c r="AV326" s="26"/>
      <c r="AW326" s="26"/>
      <c r="AX326" s="57">
        <f t="shared" si="256"/>
        <v>292</v>
      </c>
      <c r="AY326" s="462"/>
      <c r="AZ326" s="36" t="str">
        <f t="shared" si="226"/>
        <v/>
      </c>
      <c r="BA326" s="26"/>
      <c r="BB326" s="26"/>
      <c r="BC326" s="26"/>
      <c r="BD326" s="26"/>
      <c r="BE326" s="26"/>
      <c r="BF326" s="57">
        <f t="shared" si="257"/>
        <v>292</v>
      </c>
      <c r="BG326" s="462"/>
      <c r="BH326" s="36" t="str">
        <f t="shared" si="227"/>
        <v/>
      </c>
      <c r="BI326" s="26"/>
      <c r="BJ326" s="26"/>
      <c r="BK326" s="26"/>
      <c r="BL326" s="26"/>
      <c r="BM326" s="26"/>
      <c r="BN326" s="57">
        <f t="shared" si="258"/>
        <v>292</v>
      </c>
      <c r="BO326" s="303"/>
      <c r="BP326" s="36" t="str">
        <f t="shared" si="228"/>
        <v/>
      </c>
      <c r="BQ326" s="26"/>
      <c r="BR326" s="26"/>
      <c r="BS326" s="26"/>
      <c r="BT326" s="26"/>
      <c r="BU326" s="26"/>
      <c r="BV326" s="57">
        <f t="shared" si="259"/>
        <v>292</v>
      </c>
      <c r="BW326" s="303"/>
      <c r="BX326" s="36" t="str">
        <f t="shared" si="229"/>
        <v/>
      </c>
      <c r="BY326" s="26"/>
      <c r="BZ326" s="26"/>
      <c r="CA326" s="26"/>
      <c r="CB326" s="26"/>
      <c r="CC326" s="26"/>
      <c r="CD326" s="57">
        <f t="shared" si="230"/>
        <v>292</v>
      </c>
      <c r="CE326" s="303"/>
      <c r="CF326" s="36" t="str">
        <f t="shared" si="231"/>
        <v/>
      </c>
      <c r="CL326" s="57">
        <f t="shared" si="232"/>
        <v>292</v>
      </c>
      <c r="CM326" s="303"/>
      <c r="CN326" s="36" t="str">
        <f t="shared" si="233"/>
        <v/>
      </c>
      <c r="CT326" s="57">
        <f t="shared" si="234"/>
        <v>292</v>
      </c>
      <c r="CU326" s="303"/>
      <c r="CV326" s="36" t="str">
        <f t="shared" si="235"/>
        <v/>
      </c>
      <c r="DB326" s="57">
        <f t="shared" si="236"/>
        <v>292</v>
      </c>
      <c r="DC326" s="303"/>
      <c r="DD326" s="36" t="str">
        <f t="shared" si="237"/>
        <v/>
      </c>
      <c r="DJ326" s="57">
        <f t="shared" si="238"/>
        <v>292</v>
      </c>
      <c r="DK326" s="303"/>
      <c r="DL326" s="36" t="str">
        <f t="shared" si="239"/>
        <v/>
      </c>
      <c r="DR326" s="57">
        <f t="shared" si="240"/>
        <v>292</v>
      </c>
      <c r="DS326" s="303"/>
      <c r="DT326" s="36" t="str">
        <f t="shared" si="241"/>
        <v/>
      </c>
      <c r="DZ326" s="57">
        <f t="shared" si="242"/>
        <v>292</v>
      </c>
      <c r="EA326" s="303"/>
      <c r="EB326" s="36" t="str">
        <f t="shared" si="243"/>
        <v/>
      </c>
      <c r="EC326" s="26"/>
      <c r="ED326" s="26"/>
      <c r="EE326" s="26"/>
      <c r="EF326" s="26"/>
      <c r="EG326" s="26"/>
      <c r="EH326" s="57">
        <f t="shared" si="244"/>
        <v>292</v>
      </c>
      <c r="EI326" s="303"/>
      <c r="EJ326" s="36" t="str">
        <f t="shared" si="245"/>
        <v/>
      </c>
      <c r="EK326" s="26"/>
      <c r="EL326" s="26"/>
      <c r="EM326" s="26"/>
      <c r="EN326" s="26"/>
      <c r="EO326" s="26"/>
      <c r="EP326" s="57">
        <f t="shared" si="246"/>
        <v>292</v>
      </c>
      <c r="EQ326" s="303"/>
      <c r="ER326" s="36" t="str">
        <f t="shared" si="247"/>
        <v/>
      </c>
      <c r="ES326" s="26"/>
      <c r="ET326" s="26"/>
      <c r="EU326" s="26"/>
      <c r="EV326" s="26"/>
      <c r="EW326" s="26"/>
      <c r="EX326" s="57">
        <f t="shared" si="248"/>
        <v>292</v>
      </c>
      <c r="EY326" s="303"/>
      <c r="EZ326" s="36" t="str">
        <f t="shared" si="249"/>
        <v/>
      </c>
      <c r="FA326" s="26"/>
      <c r="FB326" s="26"/>
      <c r="FC326" s="26"/>
      <c r="FD326" s="26"/>
      <c r="FE326" s="26"/>
    </row>
    <row r="327" spans="1:161" ht="14.5">
      <c r="A327" s="26"/>
      <c r="B327" s="57">
        <f t="shared" si="250"/>
        <v>293</v>
      </c>
      <c r="C327" s="462"/>
      <c r="D327" s="36" t="str">
        <f t="shared" si="220"/>
        <v/>
      </c>
      <c r="E327" s="26"/>
      <c r="F327" s="26"/>
      <c r="G327" s="26"/>
      <c r="H327" s="26"/>
      <c r="I327" s="26"/>
      <c r="J327" s="57">
        <f t="shared" si="251"/>
        <v>293</v>
      </c>
      <c r="K327" s="462"/>
      <c r="L327" s="36" t="str">
        <f t="shared" si="221"/>
        <v/>
      </c>
      <c r="M327" s="26"/>
      <c r="N327" s="26"/>
      <c r="O327" s="26"/>
      <c r="P327" s="26"/>
      <c r="Q327" s="26"/>
      <c r="R327" s="57">
        <f t="shared" si="252"/>
        <v>293</v>
      </c>
      <c r="S327" s="462"/>
      <c r="T327" s="36" t="str">
        <f t="shared" si="222"/>
        <v/>
      </c>
      <c r="U327" s="26"/>
      <c r="V327" s="26"/>
      <c r="W327" s="26"/>
      <c r="X327" s="26"/>
      <c r="Y327" s="26"/>
      <c r="Z327" s="57">
        <f t="shared" si="253"/>
        <v>293</v>
      </c>
      <c r="AA327" s="462"/>
      <c r="AB327" s="36" t="str">
        <f t="shared" si="223"/>
        <v/>
      </c>
      <c r="AC327" s="26"/>
      <c r="AD327" s="26"/>
      <c r="AE327" s="26"/>
      <c r="AF327" s="26"/>
      <c r="AG327" s="26"/>
      <c r="AH327" s="57">
        <f t="shared" si="254"/>
        <v>293</v>
      </c>
      <c r="AI327" s="462"/>
      <c r="AJ327" s="36" t="str">
        <f t="shared" si="224"/>
        <v/>
      </c>
      <c r="AK327" s="26"/>
      <c r="AL327" s="26"/>
      <c r="AM327" s="26"/>
      <c r="AN327" s="26"/>
      <c r="AO327" s="26"/>
      <c r="AP327" s="57">
        <f t="shared" si="255"/>
        <v>293</v>
      </c>
      <c r="AQ327" s="462"/>
      <c r="AR327" s="36" t="str">
        <f t="shared" si="225"/>
        <v/>
      </c>
      <c r="AS327" s="26"/>
      <c r="AT327" s="26"/>
      <c r="AU327" s="26"/>
      <c r="AV327" s="26"/>
      <c r="AW327" s="26"/>
      <c r="AX327" s="57">
        <f t="shared" si="256"/>
        <v>293</v>
      </c>
      <c r="AY327" s="462"/>
      <c r="AZ327" s="36" t="str">
        <f t="shared" si="226"/>
        <v/>
      </c>
      <c r="BA327" s="26"/>
      <c r="BB327" s="26"/>
      <c r="BC327" s="26"/>
      <c r="BD327" s="26"/>
      <c r="BE327" s="26"/>
      <c r="BF327" s="57">
        <f t="shared" si="257"/>
        <v>293</v>
      </c>
      <c r="BG327" s="462"/>
      <c r="BH327" s="36" t="str">
        <f t="shared" si="227"/>
        <v/>
      </c>
      <c r="BI327" s="26"/>
      <c r="BJ327" s="26"/>
      <c r="BK327" s="26"/>
      <c r="BL327" s="26"/>
      <c r="BM327" s="26"/>
      <c r="BN327" s="57">
        <f t="shared" si="258"/>
        <v>293</v>
      </c>
      <c r="BO327" s="303"/>
      <c r="BP327" s="36" t="str">
        <f t="shared" si="228"/>
        <v/>
      </c>
      <c r="BQ327" s="26"/>
      <c r="BR327" s="26"/>
      <c r="BS327" s="26"/>
      <c r="BT327" s="26"/>
      <c r="BU327" s="26"/>
      <c r="BV327" s="57">
        <f t="shared" si="259"/>
        <v>293</v>
      </c>
      <c r="BW327" s="303"/>
      <c r="BX327" s="36" t="str">
        <f t="shared" si="229"/>
        <v/>
      </c>
      <c r="BY327" s="26"/>
      <c r="BZ327" s="26"/>
      <c r="CA327" s="26"/>
      <c r="CB327" s="26"/>
      <c r="CC327" s="26"/>
      <c r="CD327" s="57">
        <f t="shared" si="230"/>
        <v>293</v>
      </c>
      <c r="CE327" s="303"/>
      <c r="CF327" s="36" t="str">
        <f t="shared" si="231"/>
        <v/>
      </c>
      <c r="CL327" s="57">
        <f t="shared" si="232"/>
        <v>293</v>
      </c>
      <c r="CM327" s="303"/>
      <c r="CN327" s="36" t="str">
        <f t="shared" si="233"/>
        <v/>
      </c>
      <c r="CT327" s="57">
        <f t="shared" si="234"/>
        <v>293</v>
      </c>
      <c r="CU327" s="303"/>
      <c r="CV327" s="36" t="str">
        <f t="shared" si="235"/>
        <v/>
      </c>
      <c r="DB327" s="57">
        <f t="shared" si="236"/>
        <v>293</v>
      </c>
      <c r="DC327" s="303"/>
      <c r="DD327" s="36" t="str">
        <f t="shared" si="237"/>
        <v/>
      </c>
      <c r="DJ327" s="57">
        <f t="shared" si="238"/>
        <v>293</v>
      </c>
      <c r="DK327" s="303"/>
      <c r="DL327" s="36" t="str">
        <f t="shared" si="239"/>
        <v/>
      </c>
      <c r="DR327" s="57">
        <f t="shared" si="240"/>
        <v>293</v>
      </c>
      <c r="DS327" s="303"/>
      <c r="DT327" s="36" t="str">
        <f t="shared" si="241"/>
        <v/>
      </c>
      <c r="DZ327" s="57">
        <f t="shared" si="242"/>
        <v>293</v>
      </c>
      <c r="EA327" s="303"/>
      <c r="EB327" s="36" t="str">
        <f t="shared" si="243"/>
        <v/>
      </c>
      <c r="EC327" s="26"/>
      <c r="ED327" s="26"/>
      <c r="EE327" s="26"/>
      <c r="EF327" s="26"/>
      <c r="EG327" s="26"/>
      <c r="EH327" s="57">
        <f t="shared" si="244"/>
        <v>293</v>
      </c>
      <c r="EI327" s="303"/>
      <c r="EJ327" s="36" t="str">
        <f t="shared" si="245"/>
        <v/>
      </c>
      <c r="EK327" s="26"/>
      <c r="EL327" s="26"/>
      <c r="EM327" s="26"/>
      <c r="EN327" s="26"/>
      <c r="EO327" s="26"/>
      <c r="EP327" s="57">
        <f t="shared" si="246"/>
        <v>293</v>
      </c>
      <c r="EQ327" s="303"/>
      <c r="ER327" s="36" t="str">
        <f t="shared" si="247"/>
        <v/>
      </c>
      <c r="ES327" s="26"/>
      <c r="ET327" s="26"/>
      <c r="EU327" s="26"/>
      <c r="EV327" s="26"/>
      <c r="EW327" s="26"/>
      <c r="EX327" s="57">
        <f t="shared" si="248"/>
        <v>293</v>
      </c>
      <c r="EY327" s="303"/>
      <c r="EZ327" s="36" t="str">
        <f t="shared" si="249"/>
        <v/>
      </c>
      <c r="FA327" s="26"/>
      <c r="FB327" s="26"/>
      <c r="FC327" s="26"/>
      <c r="FD327" s="26"/>
      <c r="FE327" s="26"/>
    </row>
    <row r="328" spans="1:161" ht="14.5">
      <c r="A328" s="26"/>
      <c r="B328" s="57">
        <f t="shared" si="250"/>
        <v>294</v>
      </c>
      <c r="C328" s="462"/>
      <c r="D328" s="36" t="str">
        <f t="shared" si="220"/>
        <v/>
      </c>
      <c r="E328" s="26"/>
      <c r="F328" s="26"/>
      <c r="G328" s="26"/>
      <c r="H328" s="26"/>
      <c r="I328" s="26"/>
      <c r="J328" s="57">
        <f t="shared" si="251"/>
        <v>294</v>
      </c>
      <c r="K328" s="462"/>
      <c r="L328" s="36" t="str">
        <f t="shared" si="221"/>
        <v/>
      </c>
      <c r="M328" s="26"/>
      <c r="N328" s="26"/>
      <c r="O328" s="26"/>
      <c r="P328" s="26"/>
      <c r="Q328" s="26"/>
      <c r="R328" s="57">
        <f t="shared" si="252"/>
        <v>294</v>
      </c>
      <c r="S328" s="462"/>
      <c r="T328" s="36" t="str">
        <f t="shared" si="222"/>
        <v/>
      </c>
      <c r="U328" s="26"/>
      <c r="V328" s="26"/>
      <c r="W328" s="26"/>
      <c r="X328" s="26"/>
      <c r="Y328" s="26"/>
      <c r="Z328" s="57">
        <f t="shared" si="253"/>
        <v>294</v>
      </c>
      <c r="AA328" s="462"/>
      <c r="AB328" s="36" t="str">
        <f t="shared" si="223"/>
        <v/>
      </c>
      <c r="AC328" s="26"/>
      <c r="AD328" s="26"/>
      <c r="AE328" s="26"/>
      <c r="AF328" s="26"/>
      <c r="AG328" s="26"/>
      <c r="AH328" s="57">
        <f t="shared" si="254"/>
        <v>294</v>
      </c>
      <c r="AI328" s="462"/>
      <c r="AJ328" s="36" t="str">
        <f t="shared" si="224"/>
        <v/>
      </c>
      <c r="AK328" s="26"/>
      <c r="AL328" s="26"/>
      <c r="AM328" s="26"/>
      <c r="AN328" s="26"/>
      <c r="AO328" s="26"/>
      <c r="AP328" s="57">
        <f t="shared" si="255"/>
        <v>294</v>
      </c>
      <c r="AQ328" s="462"/>
      <c r="AR328" s="36" t="str">
        <f t="shared" si="225"/>
        <v/>
      </c>
      <c r="AS328" s="26"/>
      <c r="AT328" s="26"/>
      <c r="AU328" s="26"/>
      <c r="AV328" s="26"/>
      <c r="AW328" s="26"/>
      <c r="AX328" s="57">
        <f t="shared" si="256"/>
        <v>294</v>
      </c>
      <c r="AY328" s="462"/>
      <c r="AZ328" s="36" t="str">
        <f t="shared" si="226"/>
        <v/>
      </c>
      <c r="BA328" s="26"/>
      <c r="BB328" s="26"/>
      <c r="BC328" s="26"/>
      <c r="BD328" s="26"/>
      <c r="BE328" s="26"/>
      <c r="BF328" s="57">
        <f t="shared" si="257"/>
        <v>294</v>
      </c>
      <c r="BG328" s="462"/>
      <c r="BH328" s="36" t="str">
        <f t="shared" si="227"/>
        <v/>
      </c>
      <c r="BI328" s="26"/>
      <c r="BJ328" s="26"/>
      <c r="BK328" s="26"/>
      <c r="BL328" s="26"/>
      <c r="BM328" s="26"/>
      <c r="BN328" s="57">
        <f t="shared" si="258"/>
        <v>294</v>
      </c>
      <c r="BO328" s="303"/>
      <c r="BP328" s="36" t="str">
        <f t="shared" si="228"/>
        <v/>
      </c>
      <c r="BQ328" s="26"/>
      <c r="BR328" s="26"/>
      <c r="BS328" s="26"/>
      <c r="BT328" s="26"/>
      <c r="BU328" s="26"/>
      <c r="BV328" s="57">
        <f t="shared" si="259"/>
        <v>294</v>
      </c>
      <c r="BW328" s="303"/>
      <c r="BX328" s="36" t="str">
        <f t="shared" si="229"/>
        <v/>
      </c>
      <c r="BY328" s="26"/>
      <c r="BZ328" s="26"/>
      <c r="CA328" s="26"/>
      <c r="CB328" s="26"/>
      <c r="CC328" s="26"/>
      <c r="CD328" s="57">
        <f t="shared" si="230"/>
        <v>294</v>
      </c>
      <c r="CE328" s="303"/>
      <c r="CF328" s="36" t="str">
        <f t="shared" si="231"/>
        <v/>
      </c>
      <c r="CL328" s="57">
        <f t="shared" si="232"/>
        <v>294</v>
      </c>
      <c r="CM328" s="303"/>
      <c r="CN328" s="36" t="str">
        <f t="shared" si="233"/>
        <v/>
      </c>
      <c r="CT328" s="57">
        <f t="shared" si="234"/>
        <v>294</v>
      </c>
      <c r="CU328" s="303"/>
      <c r="CV328" s="36" t="str">
        <f t="shared" si="235"/>
        <v/>
      </c>
      <c r="DB328" s="57">
        <f t="shared" si="236"/>
        <v>294</v>
      </c>
      <c r="DC328" s="303"/>
      <c r="DD328" s="36" t="str">
        <f t="shared" si="237"/>
        <v/>
      </c>
      <c r="DJ328" s="57">
        <f t="shared" si="238"/>
        <v>294</v>
      </c>
      <c r="DK328" s="303"/>
      <c r="DL328" s="36" t="str">
        <f t="shared" si="239"/>
        <v/>
      </c>
      <c r="DR328" s="57">
        <f t="shared" si="240"/>
        <v>294</v>
      </c>
      <c r="DS328" s="303"/>
      <c r="DT328" s="36" t="str">
        <f t="shared" si="241"/>
        <v/>
      </c>
      <c r="DZ328" s="57">
        <f t="shared" si="242"/>
        <v>294</v>
      </c>
      <c r="EA328" s="303"/>
      <c r="EB328" s="36" t="str">
        <f t="shared" si="243"/>
        <v/>
      </c>
      <c r="EC328" s="26"/>
      <c r="ED328" s="26"/>
      <c r="EE328" s="26"/>
      <c r="EF328" s="26"/>
      <c r="EG328" s="26"/>
      <c r="EH328" s="57">
        <f t="shared" si="244"/>
        <v>294</v>
      </c>
      <c r="EI328" s="303"/>
      <c r="EJ328" s="36" t="str">
        <f t="shared" si="245"/>
        <v/>
      </c>
      <c r="EK328" s="26"/>
      <c r="EL328" s="26"/>
      <c r="EM328" s="26"/>
      <c r="EN328" s="26"/>
      <c r="EO328" s="26"/>
      <c r="EP328" s="57">
        <f t="shared" si="246"/>
        <v>294</v>
      </c>
      <c r="EQ328" s="303"/>
      <c r="ER328" s="36" t="str">
        <f t="shared" si="247"/>
        <v/>
      </c>
      <c r="ES328" s="26"/>
      <c r="ET328" s="26"/>
      <c r="EU328" s="26"/>
      <c r="EV328" s="26"/>
      <c r="EW328" s="26"/>
      <c r="EX328" s="57">
        <f t="shared" si="248"/>
        <v>294</v>
      </c>
      <c r="EY328" s="303"/>
      <c r="EZ328" s="36" t="str">
        <f t="shared" si="249"/>
        <v/>
      </c>
      <c r="FA328" s="26"/>
      <c r="FB328" s="26"/>
      <c r="FC328" s="26"/>
      <c r="FD328" s="26"/>
      <c r="FE328" s="26"/>
    </row>
    <row r="329" spans="1:161" ht="14.5">
      <c r="A329" s="26"/>
      <c r="B329" s="57">
        <f t="shared" si="250"/>
        <v>295</v>
      </c>
      <c r="C329" s="462"/>
      <c r="D329" s="36" t="str">
        <f t="shared" si="220"/>
        <v/>
      </c>
      <c r="E329" s="26"/>
      <c r="F329" s="26"/>
      <c r="G329" s="26"/>
      <c r="H329" s="26"/>
      <c r="I329" s="26"/>
      <c r="J329" s="57">
        <f t="shared" si="251"/>
        <v>295</v>
      </c>
      <c r="K329" s="462"/>
      <c r="L329" s="36" t="str">
        <f t="shared" si="221"/>
        <v/>
      </c>
      <c r="M329" s="26"/>
      <c r="N329" s="26"/>
      <c r="O329" s="26"/>
      <c r="P329" s="26"/>
      <c r="Q329" s="26"/>
      <c r="R329" s="57">
        <f t="shared" si="252"/>
        <v>295</v>
      </c>
      <c r="S329" s="462"/>
      <c r="T329" s="36" t="str">
        <f t="shared" si="222"/>
        <v/>
      </c>
      <c r="U329" s="26"/>
      <c r="V329" s="26"/>
      <c r="W329" s="26"/>
      <c r="X329" s="26"/>
      <c r="Y329" s="26"/>
      <c r="Z329" s="57">
        <f t="shared" si="253"/>
        <v>295</v>
      </c>
      <c r="AA329" s="462"/>
      <c r="AB329" s="36" t="str">
        <f t="shared" si="223"/>
        <v/>
      </c>
      <c r="AC329" s="26"/>
      <c r="AD329" s="26"/>
      <c r="AE329" s="26"/>
      <c r="AF329" s="26"/>
      <c r="AG329" s="26"/>
      <c r="AH329" s="57">
        <f t="shared" si="254"/>
        <v>295</v>
      </c>
      <c r="AI329" s="462"/>
      <c r="AJ329" s="36" t="str">
        <f t="shared" si="224"/>
        <v/>
      </c>
      <c r="AK329" s="26"/>
      <c r="AL329" s="26"/>
      <c r="AM329" s="26"/>
      <c r="AN329" s="26"/>
      <c r="AO329" s="26"/>
      <c r="AP329" s="57">
        <f t="shared" si="255"/>
        <v>295</v>
      </c>
      <c r="AQ329" s="462"/>
      <c r="AR329" s="36" t="str">
        <f t="shared" si="225"/>
        <v/>
      </c>
      <c r="AS329" s="26"/>
      <c r="AT329" s="26"/>
      <c r="AU329" s="26"/>
      <c r="AV329" s="26"/>
      <c r="AW329" s="26"/>
      <c r="AX329" s="57">
        <f t="shared" si="256"/>
        <v>295</v>
      </c>
      <c r="AY329" s="462"/>
      <c r="AZ329" s="36" t="str">
        <f t="shared" si="226"/>
        <v/>
      </c>
      <c r="BA329" s="26"/>
      <c r="BB329" s="26"/>
      <c r="BC329" s="26"/>
      <c r="BD329" s="26"/>
      <c r="BE329" s="26"/>
      <c r="BF329" s="57">
        <f t="shared" si="257"/>
        <v>295</v>
      </c>
      <c r="BG329" s="462"/>
      <c r="BH329" s="36" t="str">
        <f t="shared" si="227"/>
        <v/>
      </c>
      <c r="BI329" s="26"/>
      <c r="BJ329" s="26"/>
      <c r="BK329" s="26"/>
      <c r="BL329" s="26"/>
      <c r="BM329" s="26"/>
      <c r="BN329" s="57">
        <f t="shared" si="258"/>
        <v>295</v>
      </c>
      <c r="BO329" s="303"/>
      <c r="BP329" s="36" t="str">
        <f t="shared" si="228"/>
        <v/>
      </c>
      <c r="BQ329" s="26"/>
      <c r="BR329" s="26"/>
      <c r="BS329" s="26"/>
      <c r="BT329" s="26"/>
      <c r="BU329" s="26"/>
      <c r="BV329" s="57">
        <f t="shared" si="259"/>
        <v>295</v>
      </c>
      <c r="BW329" s="303"/>
      <c r="BX329" s="36" t="str">
        <f t="shared" si="229"/>
        <v/>
      </c>
      <c r="BY329" s="26"/>
      <c r="BZ329" s="26"/>
      <c r="CA329" s="26"/>
      <c r="CB329" s="26"/>
      <c r="CC329" s="26"/>
      <c r="CD329" s="57">
        <f t="shared" si="230"/>
        <v>295</v>
      </c>
      <c r="CE329" s="303"/>
      <c r="CF329" s="36" t="str">
        <f t="shared" si="231"/>
        <v/>
      </c>
      <c r="CL329" s="57">
        <f t="shared" si="232"/>
        <v>295</v>
      </c>
      <c r="CM329" s="303"/>
      <c r="CN329" s="36" t="str">
        <f t="shared" si="233"/>
        <v/>
      </c>
      <c r="CT329" s="57">
        <f t="shared" si="234"/>
        <v>295</v>
      </c>
      <c r="CU329" s="303"/>
      <c r="CV329" s="36" t="str">
        <f t="shared" si="235"/>
        <v/>
      </c>
      <c r="DB329" s="57">
        <f t="shared" si="236"/>
        <v>295</v>
      </c>
      <c r="DC329" s="303"/>
      <c r="DD329" s="36" t="str">
        <f t="shared" si="237"/>
        <v/>
      </c>
      <c r="DJ329" s="57">
        <f t="shared" si="238"/>
        <v>295</v>
      </c>
      <c r="DK329" s="303"/>
      <c r="DL329" s="36" t="str">
        <f t="shared" si="239"/>
        <v/>
      </c>
      <c r="DR329" s="57">
        <f t="shared" si="240"/>
        <v>295</v>
      </c>
      <c r="DS329" s="303"/>
      <c r="DT329" s="36" t="str">
        <f t="shared" si="241"/>
        <v/>
      </c>
      <c r="DZ329" s="57">
        <f t="shared" si="242"/>
        <v>295</v>
      </c>
      <c r="EA329" s="303"/>
      <c r="EB329" s="36" t="str">
        <f t="shared" si="243"/>
        <v/>
      </c>
      <c r="EC329" s="26"/>
      <c r="ED329" s="26"/>
      <c r="EE329" s="26"/>
      <c r="EF329" s="26"/>
      <c r="EG329" s="26"/>
      <c r="EH329" s="57">
        <f t="shared" si="244"/>
        <v>295</v>
      </c>
      <c r="EI329" s="303"/>
      <c r="EJ329" s="36" t="str">
        <f t="shared" si="245"/>
        <v/>
      </c>
      <c r="EK329" s="26"/>
      <c r="EL329" s="26"/>
      <c r="EM329" s="26"/>
      <c r="EN329" s="26"/>
      <c r="EO329" s="26"/>
      <c r="EP329" s="57">
        <f t="shared" si="246"/>
        <v>295</v>
      </c>
      <c r="EQ329" s="303"/>
      <c r="ER329" s="36" t="str">
        <f t="shared" si="247"/>
        <v/>
      </c>
      <c r="ES329" s="26"/>
      <c r="ET329" s="26"/>
      <c r="EU329" s="26"/>
      <c r="EV329" s="26"/>
      <c r="EW329" s="26"/>
      <c r="EX329" s="57">
        <f t="shared" si="248"/>
        <v>295</v>
      </c>
      <c r="EY329" s="303"/>
      <c r="EZ329" s="36" t="str">
        <f t="shared" si="249"/>
        <v/>
      </c>
      <c r="FA329" s="26"/>
      <c r="FB329" s="26"/>
      <c r="FC329" s="26"/>
      <c r="FD329" s="26"/>
      <c r="FE329" s="26"/>
    </row>
    <row r="330" spans="1:161" ht="14.5">
      <c r="A330" s="26"/>
      <c r="B330" s="57">
        <f t="shared" si="250"/>
        <v>296</v>
      </c>
      <c r="C330" s="462"/>
      <c r="D330" s="36" t="str">
        <f t="shared" si="220"/>
        <v/>
      </c>
      <c r="E330" s="26"/>
      <c r="F330" s="26"/>
      <c r="G330" s="26"/>
      <c r="H330" s="26"/>
      <c r="I330" s="26"/>
      <c r="J330" s="57">
        <f t="shared" si="251"/>
        <v>296</v>
      </c>
      <c r="K330" s="462"/>
      <c r="L330" s="36" t="str">
        <f t="shared" si="221"/>
        <v/>
      </c>
      <c r="M330" s="26"/>
      <c r="N330" s="26"/>
      <c r="O330" s="26"/>
      <c r="P330" s="26"/>
      <c r="Q330" s="26"/>
      <c r="R330" s="57">
        <f t="shared" si="252"/>
        <v>296</v>
      </c>
      <c r="S330" s="462"/>
      <c r="T330" s="36" t="str">
        <f t="shared" si="222"/>
        <v/>
      </c>
      <c r="U330" s="26"/>
      <c r="V330" s="26"/>
      <c r="W330" s="26"/>
      <c r="X330" s="26"/>
      <c r="Y330" s="26"/>
      <c r="Z330" s="57">
        <f t="shared" si="253"/>
        <v>296</v>
      </c>
      <c r="AA330" s="462"/>
      <c r="AB330" s="36" t="str">
        <f t="shared" si="223"/>
        <v/>
      </c>
      <c r="AC330" s="26"/>
      <c r="AD330" s="26"/>
      <c r="AE330" s="26"/>
      <c r="AF330" s="26"/>
      <c r="AG330" s="26"/>
      <c r="AH330" s="57">
        <f t="shared" si="254"/>
        <v>296</v>
      </c>
      <c r="AI330" s="462"/>
      <c r="AJ330" s="36" t="str">
        <f t="shared" si="224"/>
        <v/>
      </c>
      <c r="AK330" s="26"/>
      <c r="AL330" s="26"/>
      <c r="AM330" s="26"/>
      <c r="AN330" s="26"/>
      <c r="AO330" s="26"/>
      <c r="AP330" s="57">
        <f t="shared" si="255"/>
        <v>296</v>
      </c>
      <c r="AQ330" s="462"/>
      <c r="AR330" s="36" t="str">
        <f t="shared" si="225"/>
        <v/>
      </c>
      <c r="AS330" s="26"/>
      <c r="AT330" s="26"/>
      <c r="AU330" s="26"/>
      <c r="AV330" s="26"/>
      <c r="AW330" s="26"/>
      <c r="AX330" s="57">
        <f t="shared" si="256"/>
        <v>296</v>
      </c>
      <c r="AY330" s="462"/>
      <c r="AZ330" s="36" t="str">
        <f t="shared" si="226"/>
        <v/>
      </c>
      <c r="BA330" s="26"/>
      <c r="BB330" s="26"/>
      <c r="BC330" s="26"/>
      <c r="BD330" s="26"/>
      <c r="BE330" s="26"/>
      <c r="BF330" s="57">
        <f t="shared" si="257"/>
        <v>296</v>
      </c>
      <c r="BG330" s="462"/>
      <c r="BH330" s="36" t="str">
        <f t="shared" si="227"/>
        <v/>
      </c>
      <c r="BI330" s="26"/>
      <c r="BJ330" s="26"/>
      <c r="BK330" s="26"/>
      <c r="BL330" s="26"/>
      <c r="BM330" s="26"/>
      <c r="BN330" s="57">
        <f t="shared" si="258"/>
        <v>296</v>
      </c>
      <c r="BO330" s="303"/>
      <c r="BP330" s="36" t="str">
        <f t="shared" si="228"/>
        <v/>
      </c>
      <c r="BQ330" s="26"/>
      <c r="BR330" s="26"/>
      <c r="BS330" s="26"/>
      <c r="BT330" s="26"/>
      <c r="BU330" s="26"/>
      <c r="BV330" s="57">
        <f t="shared" si="259"/>
        <v>296</v>
      </c>
      <c r="BW330" s="303"/>
      <c r="BX330" s="36" t="str">
        <f t="shared" si="229"/>
        <v/>
      </c>
      <c r="BY330" s="26"/>
      <c r="BZ330" s="26"/>
      <c r="CA330" s="26"/>
      <c r="CB330" s="26"/>
      <c r="CC330" s="26"/>
      <c r="CD330" s="57">
        <f t="shared" si="230"/>
        <v>296</v>
      </c>
      <c r="CE330" s="303"/>
      <c r="CF330" s="36" t="str">
        <f t="shared" si="231"/>
        <v/>
      </c>
      <c r="CL330" s="57">
        <f t="shared" si="232"/>
        <v>296</v>
      </c>
      <c r="CM330" s="303"/>
      <c r="CN330" s="36" t="str">
        <f t="shared" si="233"/>
        <v/>
      </c>
      <c r="CT330" s="57">
        <f t="shared" si="234"/>
        <v>296</v>
      </c>
      <c r="CU330" s="303"/>
      <c r="CV330" s="36" t="str">
        <f t="shared" si="235"/>
        <v/>
      </c>
      <c r="DB330" s="57">
        <f t="shared" si="236"/>
        <v>296</v>
      </c>
      <c r="DC330" s="303"/>
      <c r="DD330" s="36" t="str">
        <f t="shared" si="237"/>
        <v/>
      </c>
      <c r="DJ330" s="57">
        <f t="shared" si="238"/>
        <v>296</v>
      </c>
      <c r="DK330" s="303"/>
      <c r="DL330" s="36" t="str">
        <f t="shared" si="239"/>
        <v/>
      </c>
      <c r="DR330" s="57">
        <f t="shared" si="240"/>
        <v>296</v>
      </c>
      <c r="DS330" s="303"/>
      <c r="DT330" s="36" t="str">
        <f t="shared" si="241"/>
        <v/>
      </c>
      <c r="DZ330" s="57">
        <f t="shared" si="242"/>
        <v>296</v>
      </c>
      <c r="EA330" s="303"/>
      <c r="EB330" s="36" t="str">
        <f t="shared" si="243"/>
        <v/>
      </c>
      <c r="EC330" s="26"/>
      <c r="ED330" s="26"/>
      <c r="EE330" s="26"/>
      <c r="EF330" s="26"/>
      <c r="EG330" s="26"/>
      <c r="EH330" s="57">
        <f t="shared" si="244"/>
        <v>296</v>
      </c>
      <c r="EI330" s="303"/>
      <c r="EJ330" s="36" t="str">
        <f t="shared" si="245"/>
        <v/>
      </c>
      <c r="EK330" s="26"/>
      <c r="EL330" s="26"/>
      <c r="EM330" s="26"/>
      <c r="EN330" s="26"/>
      <c r="EO330" s="26"/>
      <c r="EP330" s="57">
        <f t="shared" si="246"/>
        <v>296</v>
      </c>
      <c r="EQ330" s="303"/>
      <c r="ER330" s="36" t="str">
        <f t="shared" si="247"/>
        <v/>
      </c>
      <c r="ES330" s="26"/>
      <c r="ET330" s="26"/>
      <c r="EU330" s="26"/>
      <c r="EV330" s="26"/>
      <c r="EW330" s="26"/>
      <c r="EX330" s="57">
        <f t="shared" si="248"/>
        <v>296</v>
      </c>
      <c r="EY330" s="303"/>
      <c r="EZ330" s="36" t="str">
        <f t="shared" si="249"/>
        <v/>
      </c>
      <c r="FA330" s="26"/>
      <c r="FB330" s="26"/>
      <c r="FC330" s="26"/>
      <c r="FD330" s="26"/>
      <c r="FE330" s="26"/>
    </row>
    <row r="331" spans="1:161" ht="14.5">
      <c r="A331" s="26"/>
      <c r="B331" s="57">
        <f t="shared" si="250"/>
        <v>297</v>
      </c>
      <c r="C331" s="462"/>
      <c r="D331" s="36" t="str">
        <f t="shared" si="220"/>
        <v/>
      </c>
      <c r="E331" s="26"/>
      <c r="F331" s="26"/>
      <c r="G331" s="26"/>
      <c r="H331" s="26"/>
      <c r="I331" s="26"/>
      <c r="J331" s="57">
        <f t="shared" si="251"/>
        <v>297</v>
      </c>
      <c r="K331" s="462"/>
      <c r="L331" s="36" t="str">
        <f t="shared" si="221"/>
        <v/>
      </c>
      <c r="M331" s="26"/>
      <c r="N331" s="26"/>
      <c r="O331" s="26"/>
      <c r="P331" s="26"/>
      <c r="Q331" s="26"/>
      <c r="R331" s="57">
        <f t="shared" si="252"/>
        <v>297</v>
      </c>
      <c r="S331" s="462"/>
      <c r="T331" s="36" t="str">
        <f t="shared" si="222"/>
        <v/>
      </c>
      <c r="U331" s="26"/>
      <c r="V331" s="26"/>
      <c r="W331" s="26"/>
      <c r="X331" s="26"/>
      <c r="Y331" s="26"/>
      <c r="Z331" s="57">
        <f t="shared" si="253"/>
        <v>297</v>
      </c>
      <c r="AA331" s="462"/>
      <c r="AB331" s="36" t="str">
        <f t="shared" si="223"/>
        <v/>
      </c>
      <c r="AC331" s="26"/>
      <c r="AD331" s="26"/>
      <c r="AE331" s="26"/>
      <c r="AF331" s="26"/>
      <c r="AG331" s="26"/>
      <c r="AH331" s="57">
        <f t="shared" si="254"/>
        <v>297</v>
      </c>
      <c r="AI331" s="462"/>
      <c r="AJ331" s="36" t="str">
        <f t="shared" si="224"/>
        <v/>
      </c>
      <c r="AK331" s="26"/>
      <c r="AL331" s="26"/>
      <c r="AM331" s="26"/>
      <c r="AN331" s="26"/>
      <c r="AO331" s="26"/>
      <c r="AP331" s="57">
        <f t="shared" si="255"/>
        <v>297</v>
      </c>
      <c r="AQ331" s="462"/>
      <c r="AR331" s="36" t="str">
        <f t="shared" si="225"/>
        <v/>
      </c>
      <c r="AS331" s="26"/>
      <c r="AT331" s="26"/>
      <c r="AU331" s="26"/>
      <c r="AV331" s="26"/>
      <c r="AW331" s="26"/>
      <c r="AX331" s="57">
        <f t="shared" si="256"/>
        <v>297</v>
      </c>
      <c r="AY331" s="462"/>
      <c r="AZ331" s="36" t="str">
        <f t="shared" si="226"/>
        <v/>
      </c>
      <c r="BA331" s="26"/>
      <c r="BB331" s="26"/>
      <c r="BC331" s="26"/>
      <c r="BD331" s="26"/>
      <c r="BE331" s="26"/>
      <c r="BF331" s="57">
        <f t="shared" si="257"/>
        <v>297</v>
      </c>
      <c r="BG331" s="462"/>
      <c r="BH331" s="36" t="str">
        <f t="shared" si="227"/>
        <v/>
      </c>
      <c r="BI331" s="26"/>
      <c r="BJ331" s="26"/>
      <c r="BK331" s="26"/>
      <c r="BL331" s="26"/>
      <c r="BM331" s="26"/>
      <c r="BN331" s="57">
        <f t="shared" si="258"/>
        <v>297</v>
      </c>
      <c r="BO331" s="303"/>
      <c r="BP331" s="36" t="str">
        <f t="shared" si="228"/>
        <v/>
      </c>
      <c r="BQ331" s="26"/>
      <c r="BR331" s="26"/>
      <c r="BS331" s="26"/>
      <c r="BT331" s="26"/>
      <c r="BU331" s="26"/>
      <c r="BV331" s="57">
        <f t="shared" si="259"/>
        <v>297</v>
      </c>
      <c r="BW331" s="303"/>
      <c r="BX331" s="36" t="str">
        <f t="shared" si="229"/>
        <v/>
      </c>
      <c r="BY331" s="26"/>
      <c r="BZ331" s="26"/>
      <c r="CA331" s="26"/>
      <c r="CB331" s="26"/>
      <c r="CC331" s="26"/>
      <c r="CD331" s="57">
        <f t="shared" si="230"/>
        <v>297</v>
      </c>
      <c r="CE331" s="303"/>
      <c r="CF331" s="36" t="str">
        <f t="shared" si="231"/>
        <v/>
      </c>
      <c r="CL331" s="57">
        <f t="shared" si="232"/>
        <v>297</v>
      </c>
      <c r="CM331" s="303"/>
      <c r="CN331" s="36" t="str">
        <f t="shared" si="233"/>
        <v/>
      </c>
      <c r="CT331" s="57">
        <f t="shared" si="234"/>
        <v>297</v>
      </c>
      <c r="CU331" s="303"/>
      <c r="CV331" s="36" t="str">
        <f t="shared" si="235"/>
        <v/>
      </c>
      <c r="DB331" s="57">
        <f t="shared" si="236"/>
        <v>297</v>
      </c>
      <c r="DC331" s="303"/>
      <c r="DD331" s="36" t="str">
        <f t="shared" si="237"/>
        <v/>
      </c>
      <c r="DJ331" s="57">
        <f t="shared" si="238"/>
        <v>297</v>
      </c>
      <c r="DK331" s="303"/>
      <c r="DL331" s="36" t="str">
        <f t="shared" si="239"/>
        <v/>
      </c>
      <c r="DR331" s="57">
        <f t="shared" si="240"/>
        <v>297</v>
      </c>
      <c r="DS331" s="303"/>
      <c r="DT331" s="36" t="str">
        <f t="shared" si="241"/>
        <v/>
      </c>
      <c r="DZ331" s="57">
        <f t="shared" si="242"/>
        <v>297</v>
      </c>
      <c r="EA331" s="303"/>
      <c r="EB331" s="36" t="str">
        <f t="shared" si="243"/>
        <v/>
      </c>
      <c r="EC331" s="26"/>
      <c r="ED331" s="26"/>
      <c r="EE331" s="26"/>
      <c r="EF331" s="26"/>
      <c r="EG331" s="26"/>
      <c r="EH331" s="57">
        <f t="shared" si="244"/>
        <v>297</v>
      </c>
      <c r="EI331" s="303"/>
      <c r="EJ331" s="36" t="str">
        <f t="shared" si="245"/>
        <v/>
      </c>
      <c r="EK331" s="26"/>
      <c r="EL331" s="26"/>
      <c r="EM331" s="26"/>
      <c r="EN331" s="26"/>
      <c r="EO331" s="26"/>
      <c r="EP331" s="57">
        <f t="shared" si="246"/>
        <v>297</v>
      </c>
      <c r="EQ331" s="303"/>
      <c r="ER331" s="36" t="str">
        <f t="shared" si="247"/>
        <v/>
      </c>
      <c r="ES331" s="26"/>
      <c r="ET331" s="26"/>
      <c r="EU331" s="26"/>
      <c r="EV331" s="26"/>
      <c r="EW331" s="26"/>
      <c r="EX331" s="57">
        <f t="shared" si="248"/>
        <v>297</v>
      </c>
      <c r="EY331" s="303"/>
      <c r="EZ331" s="36" t="str">
        <f t="shared" si="249"/>
        <v/>
      </c>
      <c r="FA331" s="26"/>
      <c r="FB331" s="26"/>
      <c r="FC331" s="26"/>
      <c r="FD331" s="26"/>
      <c r="FE331" s="26"/>
    </row>
    <row r="332" spans="1:161" ht="14.5">
      <c r="A332" s="26"/>
      <c r="B332" s="57">
        <f t="shared" si="250"/>
        <v>298</v>
      </c>
      <c r="C332" s="462"/>
      <c r="D332" s="36" t="str">
        <f t="shared" si="220"/>
        <v/>
      </c>
      <c r="E332" s="26"/>
      <c r="F332" s="26"/>
      <c r="G332" s="26"/>
      <c r="H332" s="26"/>
      <c r="I332" s="26"/>
      <c r="J332" s="57">
        <f t="shared" si="251"/>
        <v>298</v>
      </c>
      <c r="K332" s="462"/>
      <c r="L332" s="36" t="str">
        <f t="shared" si="221"/>
        <v/>
      </c>
      <c r="M332" s="26"/>
      <c r="N332" s="26"/>
      <c r="O332" s="26"/>
      <c r="P332" s="26"/>
      <c r="Q332" s="26"/>
      <c r="R332" s="57">
        <f t="shared" si="252"/>
        <v>298</v>
      </c>
      <c r="S332" s="462"/>
      <c r="T332" s="36" t="str">
        <f t="shared" si="222"/>
        <v/>
      </c>
      <c r="U332" s="26"/>
      <c r="V332" s="26"/>
      <c r="W332" s="26"/>
      <c r="X332" s="26"/>
      <c r="Y332" s="26"/>
      <c r="Z332" s="57">
        <f t="shared" si="253"/>
        <v>298</v>
      </c>
      <c r="AA332" s="462"/>
      <c r="AB332" s="36" t="str">
        <f t="shared" si="223"/>
        <v/>
      </c>
      <c r="AC332" s="26"/>
      <c r="AD332" s="26"/>
      <c r="AE332" s="26"/>
      <c r="AF332" s="26"/>
      <c r="AG332" s="26"/>
      <c r="AH332" s="57">
        <f t="shared" si="254"/>
        <v>298</v>
      </c>
      <c r="AI332" s="462"/>
      <c r="AJ332" s="36" t="str">
        <f t="shared" si="224"/>
        <v/>
      </c>
      <c r="AK332" s="26"/>
      <c r="AL332" s="26"/>
      <c r="AM332" s="26"/>
      <c r="AN332" s="26"/>
      <c r="AO332" s="26"/>
      <c r="AP332" s="57">
        <f t="shared" si="255"/>
        <v>298</v>
      </c>
      <c r="AQ332" s="462"/>
      <c r="AR332" s="36" t="str">
        <f t="shared" si="225"/>
        <v/>
      </c>
      <c r="AS332" s="26"/>
      <c r="AT332" s="26"/>
      <c r="AU332" s="26"/>
      <c r="AV332" s="26"/>
      <c r="AW332" s="26"/>
      <c r="AX332" s="57">
        <f t="shared" si="256"/>
        <v>298</v>
      </c>
      <c r="AY332" s="462"/>
      <c r="AZ332" s="36" t="str">
        <f t="shared" si="226"/>
        <v/>
      </c>
      <c r="BA332" s="26"/>
      <c r="BB332" s="26"/>
      <c r="BC332" s="26"/>
      <c r="BD332" s="26"/>
      <c r="BE332" s="26"/>
      <c r="BF332" s="57">
        <f t="shared" si="257"/>
        <v>298</v>
      </c>
      <c r="BG332" s="462"/>
      <c r="BH332" s="36" t="str">
        <f t="shared" si="227"/>
        <v/>
      </c>
      <c r="BI332" s="26"/>
      <c r="BJ332" s="26"/>
      <c r="BK332" s="26"/>
      <c r="BL332" s="26"/>
      <c r="BM332" s="26"/>
      <c r="BN332" s="57">
        <f t="shared" si="258"/>
        <v>298</v>
      </c>
      <c r="BO332" s="303"/>
      <c r="BP332" s="36" t="str">
        <f t="shared" si="228"/>
        <v/>
      </c>
      <c r="BQ332" s="26"/>
      <c r="BR332" s="26"/>
      <c r="BS332" s="26"/>
      <c r="BT332" s="26"/>
      <c r="BU332" s="26"/>
      <c r="BV332" s="57">
        <f t="shared" si="259"/>
        <v>298</v>
      </c>
      <c r="BW332" s="303"/>
      <c r="BX332" s="36" t="str">
        <f t="shared" si="229"/>
        <v/>
      </c>
      <c r="BY332" s="26"/>
      <c r="BZ332" s="26"/>
      <c r="CA332" s="26"/>
      <c r="CB332" s="26"/>
      <c r="CC332" s="26"/>
      <c r="CD332" s="57">
        <f t="shared" si="230"/>
        <v>298</v>
      </c>
      <c r="CE332" s="303"/>
      <c r="CF332" s="36" t="str">
        <f t="shared" si="231"/>
        <v/>
      </c>
      <c r="CL332" s="57">
        <f t="shared" si="232"/>
        <v>298</v>
      </c>
      <c r="CM332" s="303"/>
      <c r="CN332" s="36" t="str">
        <f t="shared" si="233"/>
        <v/>
      </c>
      <c r="CT332" s="57">
        <f t="shared" si="234"/>
        <v>298</v>
      </c>
      <c r="CU332" s="303"/>
      <c r="CV332" s="36" t="str">
        <f t="shared" si="235"/>
        <v/>
      </c>
      <c r="DB332" s="57">
        <f t="shared" si="236"/>
        <v>298</v>
      </c>
      <c r="DC332" s="303"/>
      <c r="DD332" s="36" t="str">
        <f t="shared" si="237"/>
        <v/>
      </c>
      <c r="DJ332" s="57">
        <f t="shared" si="238"/>
        <v>298</v>
      </c>
      <c r="DK332" s="303"/>
      <c r="DL332" s="36" t="str">
        <f t="shared" si="239"/>
        <v/>
      </c>
      <c r="DR332" s="57">
        <f t="shared" si="240"/>
        <v>298</v>
      </c>
      <c r="DS332" s="303"/>
      <c r="DT332" s="36" t="str">
        <f t="shared" si="241"/>
        <v/>
      </c>
      <c r="DZ332" s="57">
        <f t="shared" si="242"/>
        <v>298</v>
      </c>
      <c r="EA332" s="303"/>
      <c r="EB332" s="36" t="str">
        <f t="shared" si="243"/>
        <v/>
      </c>
      <c r="EC332" s="26"/>
      <c r="ED332" s="26"/>
      <c r="EE332" s="26"/>
      <c r="EF332" s="26"/>
      <c r="EG332" s="26"/>
      <c r="EH332" s="57">
        <f t="shared" si="244"/>
        <v>298</v>
      </c>
      <c r="EI332" s="303"/>
      <c r="EJ332" s="36" t="str">
        <f t="shared" si="245"/>
        <v/>
      </c>
      <c r="EK332" s="26"/>
      <c r="EL332" s="26"/>
      <c r="EM332" s="26"/>
      <c r="EN332" s="26"/>
      <c r="EO332" s="26"/>
      <c r="EP332" s="57">
        <f t="shared" si="246"/>
        <v>298</v>
      </c>
      <c r="EQ332" s="303"/>
      <c r="ER332" s="36" t="str">
        <f t="shared" si="247"/>
        <v/>
      </c>
      <c r="ES332" s="26"/>
      <c r="ET332" s="26"/>
      <c r="EU332" s="26"/>
      <c r="EV332" s="26"/>
      <c r="EW332" s="26"/>
      <c r="EX332" s="57">
        <f t="shared" si="248"/>
        <v>298</v>
      </c>
      <c r="EY332" s="303"/>
      <c r="EZ332" s="36" t="str">
        <f t="shared" si="249"/>
        <v/>
      </c>
      <c r="FA332" s="26"/>
      <c r="FB332" s="26"/>
      <c r="FC332" s="26"/>
      <c r="FD332" s="26"/>
      <c r="FE332" s="26"/>
    </row>
    <row r="333" spans="1:161" ht="14.5">
      <c r="A333" s="26"/>
      <c r="B333" s="57">
        <f t="shared" si="250"/>
        <v>299</v>
      </c>
      <c r="C333" s="462"/>
      <c r="D333" s="36" t="str">
        <f t="shared" si="220"/>
        <v/>
      </c>
      <c r="E333" s="26"/>
      <c r="F333" s="26"/>
      <c r="G333" s="26"/>
      <c r="H333" s="26"/>
      <c r="I333" s="26"/>
      <c r="J333" s="57">
        <f t="shared" si="251"/>
        <v>299</v>
      </c>
      <c r="K333" s="462"/>
      <c r="L333" s="36" t="str">
        <f t="shared" si="221"/>
        <v/>
      </c>
      <c r="M333" s="26"/>
      <c r="N333" s="26"/>
      <c r="O333" s="26"/>
      <c r="P333" s="26"/>
      <c r="Q333" s="26"/>
      <c r="R333" s="57">
        <f t="shared" si="252"/>
        <v>299</v>
      </c>
      <c r="S333" s="462"/>
      <c r="T333" s="36" t="str">
        <f t="shared" si="222"/>
        <v/>
      </c>
      <c r="U333" s="26"/>
      <c r="V333" s="26"/>
      <c r="W333" s="26"/>
      <c r="X333" s="26"/>
      <c r="Y333" s="26"/>
      <c r="Z333" s="57">
        <f t="shared" si="253"/>
        <v>299</v>
      </c>
      <c r="AA333" s="462"/>
      <c r="AB333" s="36" t="str">
        <f t="shared" si="223"/>
        <v/>
      </c>
      <c r="AC333" s="26"/>
      <c r="AD333" s="26"/>
      <c r="AE333" s="26"/>
      <c r="AF333" s="26"/>
      <c r="AG333" s="26"/>
      <c r="AH333" s="57">
        <f t="shared" si="254"/>
        <v>299</v>
      </c>
      <c r="AI333" s="462"/>
      <c r="AJ333" s="36" t="str">
        <f t="shared" si="224"/>
        <v/>
      </c>
      <c r="AK333" s="26"/>
      <c r="AL333" s="26"/>
      <c r="AM333" s="26"/>
      <c r="AN333" s="26"/>
      <c r="AO333" s="26"/>
      <c r="AP333" s="57">
        <f t="shared" si="255"/>
        <v>299</v>
      </c>
      <c r="AQ333" s="462"/>
      <c r="AR333" s="36" t="str">
        <f t="shared" si="225"/>
        <v/>
      </c>
      <c r="AS333" s="26"/>
      <c r="AT333" s="26"/>
      <c r="AU333" s="26"/>
      <c r="AV333" s="26"/>
      <c r="AW333" s="26"/>
      <c r="AX333" s="57">
        <f t="shared" si="256"/>
        <v>299</v>
      </c>
      <c r="AY333" s="462"/>
      <c r="AZ333" s="36" t="str">
        <f t="shared" si="226"/>
        <v/>
      </c>
      <c r="BA333" s="26"/>
      <c r="BB333" s="26"/>
      <c r="BC333" s="26"/>
      <c r="BD333" s="26"/>
      <c r="BE333" s="26"/>
      <c r="BF333" s="57">
        <f t="shared" si="257"/>
        <v>299</v>
      </c>
      <c r="BG333" s="462"/>
      <c r="BH333" s="36" t="str">
        <f t="shared" si="227"/>
        <v/>
      </c>
      <c r="BI333" s="26"/>
      <c r="BJ333" s="26"/>
      <c r="BK333" s="26"/>
      <c r="BL333" s="26"/>
      <c r="BM333" s="26"/>
      <c r="BN333" s="57">
        <f t="shared" si="258"/>
        <v>299</v>
      </c>
      <c r="BO333" s="303"/>
      <c r="BP333" s="36" t="str">
        <f t="shared" si="228"/>
        <v/>
      </c>
      <c r="BQ333" s="26"/>
      <c r="BR333" s="26"/>
      <c r="BS333" s="26"/>
      <c r="BT333" s="26"/>
      <c r="BU333" s="26"/>
      <c r="BV333" s="57">
        <f t="shared" si="259"/>
        <v>299</v>
      </c>
      <c r="BW333" s="303"/>
      <c r="BX333" s="36" t="str">
        <f t="shared" si="229"/>
        <v/>
      </c>
      <c r="BY333" s="26"/>
      <c r="BZ333" s="26"/>
      <c r="CA333" s="26"/>
      <c r="CB333" s="26"/>
      <c r="CC333" s="26"/>
      <c r="CD333" s="57">
        <f t="shared" si="230"/>
        <v>299</v>
      </c>
      <c r="CE333" s="303"/>
      <c r="CF333" s="36" t="str">
        <f t="shared" si="231"/>
        <v/>
      </c>
      <c r="CL333" s="57">
        <f t="shared" si="232"/>
        <v>299</v>
      </c>
      <c r="CM333" s="303"/>
      <c r="CN333" s="36" t="str">
        <f t="shared" si="233"/>
        <v/>
      </c>
      <c r="CT333" s="57">
        <f t="shared" si="234"/>
        <v>299</v>
      </c>
      <c r="CU333" s="303"/>
      <c r="CV333" s="36" t="str">
        <f t="shared" si="235"/>
        <v/>
      </c>
      <c r="DB333" s="57">
        <f t="shared" si="236"/>
        <v>299</v>
      </c>
      <c r="DC333" s="303"/>
      <c r="DD333" s="36" t="str">
        <f t="shared" si="237"/>
        <v/>
      </c>
      <c r="DJ333" s="57">
        <f t="shared" si="238"/>
        <v>299</v>
      </c>
      <c r="DK333" s="303"/>
      <c r="DL333" s="36" t="str">
        <f t="shared" si="239"/>
        <v/>
      </c>
      <c r="DR333" s="57">
        <f t="shared" si="240"/>
        <v>299</v>
      </c>
      <c r="DS333" s="303"/>
      <c r="DT333" s="36" t="str">
        <f t="shared" si="241"/>
        <v/>
      </c>
      <c r="DZ333" s="57">
        <f t="shared" si="242"/>
        <v>299</v>
      </c>
      <c r="EA333" s="303"/>
      <c r="EB333" s="36" t="str">
        <f t="shared" si="243"/>
        <v/>
      </c>
      <c r="EC333" s="26"/>
      <c r="ED333" s="26"/>
      <c r="EE333" s="26"/>
      <c r="EF333" s="26"/>
      <c r="EG333" s="26"/>
      <c r="EH333" s="57">
        <f t="shared" si="244"/>
        <v>299</v>
      </c>
      <c r="EI333" s="303"/>
      <c r="EJ333" s="36" t="str">
        <f t="shared" si="245"/>
        <v/>
      </c>
      <c r="EK333" s="26"/>
      <c r="EL333" s="26"/>
      <c r="EM333" s="26"/>
      <c r="EN333" s="26"/>
      <c r="EO333" s="26"/>
      <c r="EP333" s="57">
        <f t="shared" si="246"/>
        <v>299</v>
      </c>
      <c r="EQ333" s="303"/>
      <c r="ER333" s="36" t="str">
        <f t="shared" si="247"/>
        <v/>
      </c>
      <c r="ES333" s="26"/>
      <c r="ET333" s="26"/>
      <c r="EU333" s="26"/>
      <c r="EV333" s="26"/>
      <c r="EW333" s="26"/>
      <c r="EX333" s="57">
        <f t="shared" si="248"/>
        <v>299</v>
      </c>
      <c r="EY333" s="303"/>
      <c r="EZ333" s="36" t="str">
        <f t="shared" si="249"/>
        <v/>
      </c>
      <c r="FA333" s="26"/>
      <c r="FB333" s="26"/>
      <c r="FC333" s="26"/>
      <c r="FD333" s="26"/>
      <c r="FE333" s="26"/>
    </row>
    <row r="334" spans="1:161" ht="14.5">
      <c r="A334" s="26"/>
      <c r="B334" s="57">
        <f t="shared" si="250"/>
        <v>300</v>
      </c>
      <c r="C334" s="462"/>
      <c r="D334" s="36" t="str">
        <f t="shared" si="220"/>
        <v/>
      </c>
      <c r="E334" s="26"/>
      <c r="F334" s="26"/>
      <c r="G334" s="26"/>
      <c r="H334" s="26"/>
      <c r="I334" s="26"/>
      <c r="J334" s="57">
        <f t="shared" si="251"/>
        <v>300</v>
      </c>
      <c r="K334" s="462"/>
      <c r="L334" s="36" t="str">
        <f t="shared" si="221"/>
        <v/>
      </c>
      <c r="M334" s="26"/>
      <c r="N334" s="26"/>
      <c r="O334" s="26"/>
      <c r="P334" s="26"/>
      <c r="Q334" s="26"/>
      <c r="R334" s="57">
        <f t="shared" si="252"/>
        <v>300</v>
      </c>
      <c r="S334" s="462"/>
      <c r="T334" s="36" t="str">
        <f t="shared" si="222"/>
        <v/>
      </c>
      <c r="U334" s="26"/>
      <c r="V334" s="26"/>
      <c r="W334" s="26"/>
      <c r="X334" s="26"/>
      <c r="Y334" s="26"/>
      <c r="Z334" s="57">
        <f t="shared" si="253"/>
        <v>300</v>
      </c>
      <c r="AA334" s="462"/>
      <c r="AB334" s="36" t="str">
        <f t="shared" si="223"/>
        <v/>
      </c>
      <c r="AC334" s="26"/>
      <c r="AD334" s="26"/>
      <c r="AE334" s="26"/>
      <c r="AF334" s="26"/>
      <c r="AG334" s="26"/>
      <c r="AH334" s="57">
        <f t="shared" si="254"/>
        <v>300</v>
      </c>
      <c r="AI334" s="462"/>
      <c r="AJ334" s="36" t="str">
        <f t="shared" si="224"/>
        <v/>
      </c>
      <c r="AK334" s="26"/>
      <c r="AL334" s="26"/>
      <c r="AM334" s="26"/>
      <c r="AN334" s="26"/>
      <c r="AO334" s="26"/>
      <c r="AP334" s="57">
        <f t="shared" si="255"/>
        <v>300</v>
      </c>
      <c r="AQ334" s="462"/>
      <c r="AR334" s="36" t="str">
        <f t="shared" si="225"/>
        <v/>
      </c>
      <c r="AS334" s="26"/>
      <c r="AT334" s="26"/>
      <c r="AU334" s="26"/>
      <c r="AV334" s="26"/>
      <c r="AW334" s="26"/>
      <c r="AX334" s="57">
        <f t="shared" si="256"/>
        <v>300</v>
      </c>
      <c r="AY334" s="462"/>
      <c r="AZ334" s="36" t="str">
        <f t="shared" si="226"/>
        <v/>
      </c>
      <c r="BA334" s="26"/>
      <c r="BB334" s="26"/>
      <c r="BC334" s="26"/>
      <c r="BD334" s="26"/>
      <c r="BE334" s="26"/>
      <c r="BF334" s="57">
        <f t="shared" si="257"/>
        <v>300</v>
      </c>
      <c r="BG334" s="462"/>
      <c r="BH334" s="36" t="str">
        <f t="shared" si="227"/>
        <v/>
      </c>
      <c r="BI334" s="26"/>
      <c r="BJ334" s="26"/>
      <c r="BK334" s="26"/>
      <c r="BL334" s="26"/>
      <c r="BM334" s="26"/>
      <c r="BN334" s="57">
        <f t="shared" si="258"/>
        <v>300</v>
      </c>
      <c r="BO334" s="303"/>
      <c r="BP334" s="36" t="str">
        <f t="shared" si="228"/>
        <v/>
      </c>
      <c r="BQ334" s="26"/>
      <c r="BR334" s="26"/>
      <c r="BS334" s="26"/>
      <c r="BT334" s="26"/>
      <c r="BU334" s="26"/>
      <c r="BV334" s="57">
        <f t="shared" si="259"/>
        <v>300</v>
      </c>
      <c r="BW334" s="303"/>
      <c r="BX334" s="36" t="str">
        <f t="shared" si="229"/>
        <v/>
      </c>
      <c r="BY334" s="26"/>
      <c r="BZ334" s="26"/>
      <c r="CA334" s="26"/>
      <c r="CB334" s="26"/>
      <c r="CC334" s="26"/>
      <c r="CD334" s="57">
        <f t="shared" si="230"/>
        <v>300</v>
      </c>
      <c r="CE334" s="303"/>
      <c r="CF334" s="36" t="str">
        <f t="shared" si="231"/>
        <v/>
      </c>
      <c r="CL334" s="57">
        <f t="shared" si="232"/>
        <v>300</v>
      </c>
      <c r="CM334" s="303"/>
      <c r="CN334" s="36" t="str">
        <f t="shared" si="233"/>
        <v/>
      </c>
      <c r="CT334" s="57">
        <f t="shared" si="234"/>
        <v>300</v>
      </c>
      <c r="CU334" s="303"/>
      <c r="CV334" s="36" t="str">
        <f t="shared" si="235"/>
        <v/>
      </c>
      <c r="DB334" s="57">
        <f t="shared" si="236"/>
        <v>300</v>
      </c>
      <c r="DC334" s="303"/>
      <c r="DD334" s="36" t="str">
        <f t="shared" si="237"/>
        <v/>
      </c>
      <c r="DJ334" s="57">
        <f t="shared" si="238"/>
        <v>300</v>
      </c>
      <c r="DK334" s="303"/>
      <c r="DL334" s="36" t="str">
        <f t="shared" si="239"/>
        <v/>
      </c>
      <c r="DR334" s="57">
        <f t="shared" si="240"/>
        <v>300</v>
      </c>
      <c r="DS334" s="303"/>
      <c r="DT334" s="36" t="str">
        <f t="shared" si="241"/>
        <v/>
      </c>
      <c r="DZ334" s="57">
        <f t="shared" si="242"/>
        <v>300</v>
      </c>
      <c r="EA334" s="303"/>
      <c r="EB334" s="36" t="str">
        <f t="shared" si="243"/>
        <v/>
      </c>
      <c r="EC334" s="26"/>
      <c r="ED334" s="26"/>
      <c r="EE334" s="26"/>
      <c r="EF334" s="26"/>
      <c r="EG334" s="26"/>
      <c r="EH334" s="57">
        <f t="shared" si="244"/>
        <v>300</v>
      </c>
      <c r="EI334" s="303"/>
      <c r="EJ334" s="36" t="str">
        <f t="shared" si="245"/>
        <v/>
      </c>
      <c r="EK334" s="26"/>
      <c r="EL334" s="26"/>
      <c r="EM334" s="26"/>
      <c r="EN334" s="26"/>
      <c r="EO334" s="26"/>
      <c r="EP334" s="57">
        <f t="shared" si="246"/>
        <v>300</v>
      </c>
      <c r="EQ334" s="303"/>
      <c r="ER334" s="36" t="str">
        <f t="shared" si="247"/>
        <v/>
      </c>
      <c r="ES334" s="26"/>
      <c r="ET334" s="26"/>
      <c r="EU334" s="26"/>
      <c r="EV334" s="26"/>
      <c r="EW334" s="26"/>
      <c r="EX334" s="57">
        <f t="shared" si="248"/>
        <v>300</v>
      </c>
      <c r="EY334" s="303"/>
      <c r="EZ334" s="36" t="str">
        <f t="shared" si="249"/>
        <v/>
      </c>
      <c r="FA334" s="26"/>
      <c r="FB334" s="26"/>
      <c r="FC334" s="26"/>
      <c r="FD334" s="26"/>
      <c r="FE334" s="26"/>
    </row>
    <row r="335" spans="1:161" ht="19" customHeight="1">
      <c r="A335" s="26"/>
      <c r="B335" s="57"/>
      <c r="C335" s="60"/>
      <c r="D335" s="36"/>
      <c r="E335" s="26"/>
      <c r="F335" s="26"/>
      <c r="G335" s="26"/>
      <c r="H335" s="26"/>
      <c r="I335" s="26"/>
      <c r="J335" s="57"/>
      <c r="K335" s="60"/>
      <c r="L335" s="36"/>
      <c r="M335" s="26"/>
      <c r="N335" s="26"/>
      <c r="O335" s="26"/>
      <c r="P335" s="26"/>
      <c r="Q335" s="26"/>
      <c r="R335" s="57"/>
      <c r="S335" s="60"/>
      <c r="T335" s="36"/>
      <c r="U335" s="26"/>
      <c r="V335" s="26"/>
      <c r="W335" s="26"/>
      <c r="X335" s="26"/>
      <c r="Y335" s="26"/>
      <c r="Z335" s="57"/>
      <c r="AA335" s="60"/>
      <c r="AB335" s="36"/>
      <c r="AC335" s="26"/>
      <c r="AD335" s="26"/>
      <c r="AE335" s="26"/>
      <c r="AF335" s="26"/>
      <c r="AG335" s="26"/>
      <c r="AH335" s="57"/>
      <c r="AI335" s="60"/>
      <c r="AJ335" s="36"/>
      <c r="AK335" s="26"/>
      <c r="AL335" s="26"/>
      <c r="AM335" s="26"/>
      <c r="AN335" s="26"/>
      <c r="AO335" s="26"/>
      <c r="AP335" s="57"/>
      <c r="AQ335" s="60"/>
      <c r="AR335" s="36"/>
      <c r="AS335" s="26"/>
      <c r="AT335" s="26"/>
      <c r="AU335" s="26"/>
      <c r="AV335" s="26"/>
      <c r="AW335" s="26"/>
      <c r="AX335" s="57"/>
      <c r="AY335" s="60"/>
      <c r="AZ335" s="36"/>
      <c r="BA335" s="26"/>
      <c r="BB335" s="26"/>
      <c r="BC335" s="26"/>
      <c r="BD335" s="26"/>
      <c r="BE335" s="26"/>
      <c r="BF335" s="57"/>
      <c r="BG335" s="60"/>
      <c r="BH335" s="36"/>
      <c r="BI335" s="26"/>
      <c r="BJ335" s="26"/>
      <c r="BK335" s="26"/>
      <c r="BL335" s="26"/>
      <c r="BM335" s="26"/>
      <c r="BN335" s="57"/>
      <c r="BO335" s="60"/>
      <c r="BP335" s="36"/>
      <c r="BQ335" s="26"/>
      <c r="BR335" s="26"/>
      <c r="BS335" s="26"/>
      <c r="BT335" s="26"/>
      <c r="BU335" s="26"/>
      <c r="BV335" s="57"/>
      <c r="BW335" s="60"/>
      <c r="BX335" s="36"/>
      <c r="BY335" s="26"/>
      <c r="BZ335" s="26"/>
      <c r="CA335" s="26"/>
      <c r="CB335" s="26"/>
      <c r="CC335" s="26"/>
      <c r="CD335" s="57"/>
      <c r="CE335" s="60"/>
      <c r="CF335" s="36"/>
      <c r="CL335" s="57"/>
      <c r="CM335" s="60"/>
      <c r="CN335" s="36"/>
      <c r="CT335" s="57"/>
      <c r="CU335" s="60"/>
      <c r="CV335" s="36"/>
      <c r="DB335" s="57"/>
      <c r="DC335" s="60"/>
      <c r="DD335" s="36"/>
      <c r="DJ335" s="57"/>
      <c r="DK335" s="60"/>
      <c r="DL335" s="36"/>
      <c r="DR335" s="57"/>
      <c r="DS335" s="60"/>
      <c r="DT335" s="36"/>
      <c r="DZ335" s="57"/>
      <c r="EA335" s="60"/>
      <c r="EB335" s="36"/>
      <c r="EC335" s="26"/>
      <c r="ED335" s="26"/>
      <c r="EE335" s="26"/>
      <c r="EF335" s="26"/>
      <c r="EG335" s="26"/>
      <c r="EH335" s="57"/>
      <c r="EI335" s="60"/>
      <c r="EJ335" s="36"/>
      <c r="EK335" s="26"/>
      <c r="EL335" s="26"/>
      <c r="EM335" s="26"/>
      <c r="EN335" s="26"/>
      <c r="EO335" s="26"/>
      <c r="EP335" s="57"/>
      <c r="EQ335" s="304"/>
      <c r="ER335" s="36"/>
      <c r="ES335" s="26"/>
      <c r="ET335" s="26"/>
      <c r="EU335" s="26"/>
      <c r="EV335" s="26"/>
      <c r="EW335" s="26"/>
      <c r="EX335" s="57"/>
      <c r="EY335" s="304"/>
      <c r="EZ335" s="36"/>
      <c r="FA335" s="26"/>
      <c r="FB335" s="26"/>
      <c r="FC335" s="250" t="s">
        <v>159</v>
      </c>
      <c r="FD335" s="250" t="s">
        <v>208</v>
      </c>
      <c r="FE335" s="26"/>
    </row>
    <row r="336" spans="1:161" ht="14.5" hidden="1">
      <c r="A336" s="26"/>
      <c r="B336" s="57"/>
      <c r="C336" s="60"/>
      <c r="D336" s="36"/>
      <c r="E336" s="26"/>
      <c r="F336" s="26"/>
      <c r="G336" s="26"/>
      <c r="H336" s="26"/>
      <c r="I336" s="26"/>
      <c r="J336" s="57"/>
      <c r="K336" s="60"/>
      <c r="L336" s="36"/>
      <c r="M336" s="26"/>
      <c r="N336" s="26"/>
      <c r="O336" s="26"/>
      <c r="P336" s="26"/>
      <c r="Q336" s="26"/>
      <c r="R336" s="57"/>
      <c r="S336" s="60"/>
      <c r="T336" s="36"/>
      <c r="U336" s="26"/>
      <c r="V336" s="26"/>
      <c r="W336" s="26"/>
      <c r="X336" s="26"/>
      <c r="Y336" s="26"/>
      <c r="Z336" s="57"/>
      <c r="AA336" s="60"/>
      <c r="AB336" s="36"/>
      <c r="AC336" s="26"/>
      <c r="AD336" s="26"/>
      <c r="AE336" s="26"/>
      <c r="AF336" s="26"/>
      <c r="AG336" s="26"/>
      <c r="AH336" s="57"/>
      <c r="AI336" s="60"/>
      <c r="AJ336" s="36"/>
      <c r="AK336" s="26"/>
      <c r="AL336" s="26"/>
      <c r="AM336" s="26"/>
      <c r="AN336" s="26"/>
      <c r="AO336" s="26"/>
      <c r="AP336" s="57"/>
      <c r="AQ336" s="60"/>
      <c r="AR336" s="36"/>
      <c r="AS336" s="26"/>
      <c r="AT336" s="26"/>
      <c r="AU336" s="26"/>
      <c r="AV336" s="26"/>
      <c r="AW336" s="26"/>
      <c r="AX336" s="57"/>
      <c r="AY336" s="60"/>
      <c r="AZ336" s="36"/>
      <c r="BA336" s="26"/>
      <c r="BB336" s="26"/>
      <c r="BC336" s="26"/>
      <c r="BD336" s="26"/>
      <c r="BE336" s="26"/>
      <c r="BF336" s="57"/>
      <c r="BG336" s="60"/>
      <c r="BH336" s="36"/>
      <c r="BI336" s="26"/>
      <c r="BJ336" s="26"/>
      <c r="BK336" s="26"/>
      <c r="BL336" s="26"/>
      <c r="BM336" s="26"/>
      <c r="BN336" s="57"/>
      <c r="BO336" s="60"/>
      <c r="BP336" s="36"/>
      <c r="BQ336" s="26"/>
      <c r="BR336" s="26"/>
      <c r="BS336" s="26"/>
      <c r="BT336" s="26"/>
      <c r="BU336" s="26"/>
      <c r="BV336" s="57"/>
      <c r="BW336" s="60"/>
      <c r="BX336" s="36"/>
      <c r="BY336" s="26"/>
      <c r="BZ336" s="26"/>
      <c r="CA336" s="26"/>
      <c r="CB336" s="26"/>
      <c r="CC336" s="26"/>
      <c r="CD336" s="57"/>
      <c r="CE336" s="60"/>
      <c r="CF336" s="36"/>
      <c r="CL336" s="57"/>
      <c r="CM336" s="60"/>
      <c r="CN336" s="36"/>
      <c r="CT336" s="57"/>
      <c r="CU336" s="60"/>
      <c r="CV336" s="36"/>
      <c r="DB336" s="57"/>
      <c r="DC336" s="60"/>
      <c r="DD336" s="36"/>
      <c r="DJ336" s="57"/>
      <c r="DK336" s="60"/>
      <c r="DL336" s="36"/>
      <c r="DR336" s="57"/>
      <c r="DS336" s="60"/>
      <c r="DT336" s="36"/>
      <c r="DZ336" s="57"/>
      <c r="EA336" s="60"/>
      <c r="EB336" s="36"/>
      <c r="EC336" s="26"/>
      <c r="ED336" s="26"/>
      <c r="EE336" s="26"/>
      <c r="EF336" s="26"/>
      <c r="EG336" s="26"/>
      <c r="EH336" s="57"/>
      <c r="EI336" s="60"/>
      <c r="EJ336" s="36"/>
      <c r="EK336" s="26"/>
      <c r="EL336" s="26"/>
      <c r="EM336" s="26"/>
      <c r="EN336" s="26"/>
      <c r="EO336" s="26"/>
      <c r="EP336" s="57"/>
      <c r="EQ336" s="304"/>
      <c r="ER336" s="36"/>
      <c r="ES336" s="26"/>
      <c r="ET336" s="26"/>
      <c r="EU336" s="26"/>
      <c r="EV336" s="26"/>
      <c r="EW336" s="26"/>
      <c r="EX336" s="57"/>
      <c r="EY336" s="304"/>
      <c r="EZ336" s="36"/>
      <c r="FA336" s="26"/>
      <c r="FB336" s="26"/>
      <c r="FC336" s="26"/>
      <c r="FD336" s="26"/>
      <c r="FE336" s="26"/>
    </row>
    <row r="337" spans="1:84" ht="14.5" hidden="1">
      <c r="A337" s="26"/>
      <c r="B337" s="57"/>
      <c r="C337" s="60"/>
      <c r="D337" s="36"/>
      <c r="E337" s="26"/>
      <c r="F337" s="26"/>
      <c r="G337" s="26"/>
      <c r="H337" s="26"/>
      <c r="I337" s="26"/>
      <c r="J337" s="57"/>
      <c r="K337" s="60"/>
      <c r="L337" s="36"/>
      <c r="M337" s="26"/>
      <c r="N337" s="26"/>
      <c r="O337" s="26"/>
      <c r="P337" s="26"/>
      <c r="Q337" s="26"/>
      <c r="R337" s="57"/>
      <c r="S337" s="60"/>
      <c r="T337" s="36"/>
      <c r="U337" s="26"/>
      <c r="V337" s="26"/>
      <c r="W337" s="26"/>
      <c r="X337" s="26"/>
      <c r="Y337" s="26"/>
      <c r="Z337" s="57"/>
      <c r="AA337" s="60"/>
      <c r="AB337" s="36"/>
      <c r="AC337" s="26"/>
      <c r="AD337" s="26"/>
      <c r="AE337" s="26"/>
      <c r="AF337" s="26"/>
      <c r="AG337" s="26"/>
      <c r="AH337" s="57"/>
      <c r="AI337" s="60"/>
      <c r="AJ337" s="36"/>
      <c r="AK337" s="26"/>
      <c r="AL337" s="26"/>
      <c r="AM337" s="26"/>
      <c r="AN337" s="26"/>
      <c r="AO337" s="26"/>
      <c r="AP337" s="57"/>
      <c r="AQ337" s="60"/>
      <c r="AR337" s="36"/>
      <c r="AS337" s="26"/>
      <c r="AT337" s="26"/>
      <c r="AU337" s="26"/>
      <c r="AV337" s="26"/>
      <c r="AW337" s="26"/>
      <c r="AX337" s="57"/>
      <c r="AY337" s="60"/>
      <c r="AZ337" s="36"/>
      <c r="BA337" s="26"/>
      <c r="BB337" s="26"/>
      <c r="BC337" s="26"/>
      <c r="BD337" s="26"/>
      <c r="BE337" s="26"/>
      <c r="BF337" s="57"/>
      <c r="BG337" s="60"/>
      <c r="BH337" s="36"/>
      <c r="BI337" s="26"/>
      <c r="BJ337" s="26"/>
      <c r="BK337" s="26"/>
      <c r="BL337" s="26"/>
      <c r="BM337" s="26"/>
      <c r="BN337" s="57"/>
      <c r="BO337" s="60"/>
      <c r="BP337" s="36"/>
      <c r="BQ337" s="26"/>
      <c r="BR337" s="26"/>
      <c r="BS337" s="26"/>
      <c r="BT337" s="26"/>
      <c r="BU337" s="26"/>
      <c r="BV337" s="57"/>
      <c r="BW337" s="60"/>
      <c r="BX337" s="36"/>
      <c r="BY337" s="26"/>
      <c r="BZ337" s="26"/>
      <c r="CA337" s="26"/>
      <c r="CB337" s="26"/>
      <c r="CC337" s="26"/>
      <c r="CD337" s="57"/>
      <c r="CE337" s="60"/>
      <c r="CF337" s="36"/>
    </row>
    <row r="338" spans="1:84"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c r="AY338" s="26"/>
      <c r="AZ338" s="26"/>
      <c r="BA338" s="26"/>
      <c r="BB338" s="26"/>
      <c r="BC338" s="26"/>
      <c r="BD338" s="26"/>
      <c r="BE338" s="26"/>
      <c r="BF338" s="26"/>
      <c r="BG338" s="26"/>
      <c r="BH338" s="26"/>
      <c r="BI338" s="26"/>
      <c r="BJ338" s="26"/>
      <c r="BK338" s="26"/>
      <c r="BL338" s="26"/>
      <c r="BM338" s="26"/>
      <c r="BN338" s="26"/>
      <c r="BO338" s="26"/>
      <c r="BP338" s="26"/>
      <c r="BQ338" s="26"/>
      <c r="BR338" s="26"/>
      <c r="BS338" s="26"/>
      <c r="BT338" s="26"/>
      <c r="BU338" s="26"/>
      <c r="BV338" s="26"/>
      <c r="BW338" s="26"/>
      <c r="BX338" s="26"/>
      <c r="BY338" s="26"/>
      <c r="BZ338" s="26"/>
      <c r="CA338" s="26"/>
      <c r="CB338" s="26"/>
      <c r="CC338" s="26"/>
    </row>
    <row r="339" spans="1:84"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c r="AY339" s="26"/>
      <c r="AZ339" s="26"/>
      <c r="BA339" s="26"/>
      <c r="BB339" s="26"/>
      <c r="BC339" s="26"/>
      <c r="BD339" s="26"/>
      <c r="BE339" s="26"/>
      <c r="BF339" s="26"/>
      <c r="BG339" s="26"/>
      <c r="BH339" s="26"/>
      <c r="BI339" s="26"/>
      <c r="BJ339" s="26"/>
      <c r="BK339" s="26"/>
      <c r="BL339" s="26"/>
      <c r="BM339" s="26"/>
      <c r="BN339" s="26"/>
      <c r="BO339" s="26"/>
      <c r="BP339" s="26"/>
      <c r="BQ339" s="26"/>
      <c r="BR339" s="26"/>
      <c r="BS339" s="26"/>
      <c r="BT339" s="26"/>
      <c r="BU339" s="26"/>
      <c r="BV339" s="26"/>
      <c r="BW339" s="26"/>
      <c r="BX339" s="26"/>
      <c r="BY339" s="26"/>
      <c r="BZ339" s="26"/>
      <c r="CA339" s="26"/>
      <c r="CB339" s="26"/>
      <c r="CC339" s="26"/>
    </row>
    <row r="340" spans="1:84"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c r="AY340" s="26"/>
      <c r="AZ340" s="26"/>
      <c r="BA340" s="26"/>
      <c r="BB340" s="26"/>
      <c r="BC340" s="26"/>
      <c r="BD340" s="26"/>
      <c r="BE340" s="26"/>
      <c r="BF340" s="26"/>
      <c r="BG340" s="26"/>
      <c r="BH340" s="26"/>
      <c r="BI340" s="26"/>
      <c r="BJ340" s="26"/>
      <c r="BK340" s="26"/>
      <c r="BL340" s="26"/>
      <c r="BM340" s="26"/>
      <c r="BN340" s="26"/>
      <c r="BO340" s="26"/>
      <c r="BP340" s="26"/>
      <c r="BQ340" s="26"/>
      <c r="BR340" s="26"/>
      <c r="BS340" s="26"/>
      <c r="BT340" s="26"/>
      <c r="BU340" s="26"/>
      <c r="BV340" s="26"/>
      <c r="BW340" s="26"/>
      <c r="BX340" s="26"/>
      <c r="BY340" s="26"/>
      <c r="BZ340" s="26"/>
      <c r="CA340" s="26"/>
      <c r="CB340" s="26"/>
      <c r="CC340" s="26"/>
    </row>
    <row r="341" spans="1:84"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c r="AY341" s="26"/>
      <c r="AZ341" s="26"/>
      <c r="BA341" s="26"/>
      <c r="BB341" s="26"/>
      <c r="BC341" s="26"/>
      <c r="BD341" s="26"/>
      <c r="BE341" s="26"/>
      <c r="BF341" s="26"/>
      <c r="BG341" s="26"/>
      <c r="BH341" s="26"/>
      <c r="BI341" s="26"/>
      <c r="BJ341" s="26"/>
      <c r="BK341" s="26"/>
      <c r="BL341" s="26"/>
      <c r="BM341" s="26"/>
      <c r="BN341" s="26"/>
      <c r="BO341" s="26"/>
      <c r="BP341" s="26"/>
      <c r="BQ341" s="26"/>
      <c r="BR341" s="26"/>
      <c r="BS341" s="26"/>
      <c r="BT341" s="26"/>
      <c r="BU341" s="26"/>
      <c r="BV341" s="26"/>
      <c r="BW341" s="26"/>
      <c r="BX341" s="26"/>
      <c r="BY341" s="26"/>
      <c r="BZ341" s="26"/>
      <c r="CA341" s="26"/>
      <c r="CB341" s="26"/>
      <c r="CC341" s="26"/>
    </row>
    <row r="342" spans="1:84"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c r="AY342" s="26"/>
      <c r="AZ342" s="26"/>
      <c r="BA342" s="26"/>
      <c r="BB342" s="26"/>
      <c r="BC342" s="26"/>
      <c r="BD342" s="26"/>
      <c r="BE342" s="26"/>
      <c r="BF342" s="26"/>
      <c r="BG342" s="26"/>
      <c r="BH342" s="26"/>
      <c r="BI342" s="26"/>
      <c r="BJ342" s="26"/>
      <c r="BK342" s="26"/>
      <c r="BL342" s="26"/>
      <c r="BM342" s="26"/>
      <c r="BN342" s="26"/>
      <c r="BO342" s="26"/>
      <c r="BP342" s="26"/>
      <c r="BQ342" s="26"/>
      <c r="BR342" s="26"/>
      <c r="BS342" s="26"/>
      <c r="BT342" s="26"/>
      <c r="BU342" s="26"/>
      <c r="BV342" s="26"/>
      <c r="BW342" s="26"/>
      <c r="BX342" s="26"/>
      <c r="BY342" s="26"/>
      <c r="BZ342" s="26"/>
      <c r="CA342" s="26"/>
      <c r="CB342" s="26"/>
      <c r="CC342" s="26"/>
    </row>
    <row r="343" spans="1:84"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c r="AY343" s="26"/>
      <c r="AZ343" s="26"/>
      <c r="BA343" s="26"/>
      <c r="BB343" s="26"/>
      <c r="BC343" s="26"/>
      <c r="BD343" s="26"/>
      <c r="BE343" s="26"/>
      <c r="BF343" s="26"/>
      <c r="BG343" s="26"/>
      <c r="BH343" s="26"/>
      <c r="BI343" s="26"/>
      <c r="BJ343" s="26"/>
      <c r="BK343" s="26"/>
      <c r="BL343" s="26"/>
      <c r="BM343" s="26"/>
      <c r="BN343" s="26"/>
      <c r="BO343" s="26"/>
      <c r="BP343" s="26"/>
      <c r="BQ343" s="26"/>
      <c r="BR343" s="26"/>
      <c r="BS343" s="26"/>
      <c r="BT343" s="26"/>
      <c r="BU343" s="26"/>
      <c r="BV343" s="26"/>
      <c r="BW343" s="26"/>
      <c r="BX343" s="26"/>
      <c r="BY343" s="26"/>
      <c r="BZ343" s="26"/>
      <c r="CA343" s="26"/>
      <c r="CB343" s="26"/>
      <c r="CC343" s="26"/>
    </row>
  </sheetData>
  <sheetProtection algorithmName="SHA-512" hashValue="yjfgaBeLLrZEiFI/e7+rn91doXBfRy7F+0lRcYvVdfJMe6vdlnoaZgvyQYPoeXzAAIno86JZ+bx+BKPlrDSRaw==" saltValue="+MBOf7wYNNKB6mutHASKWg==" spinCount="100000" sheet="1" objects="1" scenarios="1" selectLockedCells="1"/>
  <protectedRanges>
    <protectedRange sqref="C35:C334 CE35:CE334" name="week 1"/>
  </protectedRanges>
  <mergeCells count="21">
    <mergeCell ref="DZ7:EF7"/>
    <mergeCell ref="EH7:EN7"/>
    <mergeCell ref="EP7:EV7"/>
    <mergeCell ref="EX7:FD7"/>
    <mergeCell ref="CL7:CR7"/>
    <mergeCell ref="CT7:CZ7"/>
    <mergeCell ref="DB7:DH7"/>
    <mergeCell ref="DJ7:DP7"/>
    <mergeCell ref="DR7:DX7"/>
    <mergeCell ref="AH7:AN7"/>
    <mergeCell ref="AP7:AV7"/>
    <mergeCell ref="P2:V2"/>
    <mergeCell ref="B7:H7"/>
    <mergeCell ref="J7:P7"/>
    <mergeCell ref="R7:X7"/>
    <mergeCell ref="Z7:AF7"/>
    <mergeCell ref="AX7:BD7"/>
    <mergeCell ref="BF7:BL7"/>
    <mergeCell ref="BN7:BT7"/>
    <mergeCell ref="BV7:CB7"/>
    <mergeCell ref="CD7:CJ7"/>
  </mergeCells>
  <dataValidations count="2">
    <dataValidation type="list" allowBlank="1" showInputMessage="1" showErrorMessage="1" sqref="J2:L2">
      <formula1>#REF!</formula1>
    </dataValidation>
    <dataValidation type="whole" allowBlank="1" showInputMessage="1" showErrorMessage="1" sqref="C35:C334 K35:K334 S35:S334 AA35:AA334 AI35:AI334 AQ35:AQ334 AY35:AY334 BG35:BG334 BO35:BO334 BW35:BW334 CE35:CE334 CM35:CM334 CU35:CU334 DC35:DC334 DK35:DK334 DS35:DS334 EA35:EA334 EI35:EI334 EQ35:EQ334 EY35:EY334">
      <formula1>0</formula1>
      <formula2>10000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101"/>
  <sheetViews>
    <sheetView workbookViewId="0">
      <selection activeCell="D11" sqref="D11:F11"/>
    </sheetView>
  </sheetViews>
  <sheetFormatPr defaultColWidth="0" defaultRowHeight="12.5" zeroHeight="1"/>
  <cols>
    <col min="1" max="1" width="2.54296875" style="2" customWidth="1"/>
    <col min="2" max="2" width="8.54296875" style="67" customWidth="1"/>
    <col min="3" max="3" width="25.453125" style="67" customWidth="1"/>
    <col min="4" max="5" width="8.54296875" style="67" customWidth="1"/>
    <col min="6" max="6" width="22.1796875" style="67" customWidth="1"/>
    <col min="7" max="7" width="2.54296875" style="67" customWidth="1"/>
    <col min="8" max="20" width="8.54296875" style="67" hidden="1" customWidth="1"/>
    <col min="21" max="23" width="8.54296875" style="2" hidden="1" customWidth="1"/>
    <col min="24" max="16384" width="9.1796875" style="2" hidden="1"/>
  </cols>
  <sheetData>
    <row r="1" spans="2:20" ht="14.25" customHeight="1">
      <c r="B1" s="68"/>
      <c r="C1" s="68"/>
      <c r="D1" s="68"/>
      <c r="E1" s="68"/>
      <c r="F1" s="68"/>
      <c r="G1" s="68"/>
      <c r="H1" s="68"/>
      <c r="I1" s="68"/>
      <c r="J1" s="68"/>
      <c r="K1" s="68"/>
      <c r="L1" s="68"/>
      <c r="M1" s="68"/>
      <c r="N1" s="68"/>
      <c r="O1" s="68"/>
      <c r="P1" s="68"/>
      <c r="Q1" s="68"/>
      <c r="R1" s="68"/>
      <c r="S1" s="68"/>
      <c r="T1" s="68"/>
    </row>
    <row r="2" spans="2:20" ht="12.75" customHeight="1">
      <c r="B2" s="430" t="s">
        <v>161</v>
      </c>
      <c r="C2" s="447"/>
      <c r="D2" s="447"/>
      <c r="E2" s="447"/>
      <c r="F2" s="431"/>
      <c r="G2" s="69"/>
      <c r="H2" s="69"/>
      <c r="I2" s="69"/>
      <c r="J2" s="69"/>
      <c r="K2" s="69"/>
      <c r="L2" s="69"/>
      <c r="M2" s="69"/>
      <c r="N2" s="69"/>
      <c r="O2" s="69"/>
      <c r="P2" s="69"/>
      <c r="Q2" s="69"/>
      <c r="R2" s="69"/>
      <c r="S2" s="69"/>
      <c r="T2" s="69"/>
    </row>
    <row r="3" spans="2:20" ht="12.75" customHeight="1">
      <c r="B3" s="430" t="s">
        <v>162</v>
      </c>
      <c r="C3" s="447"/>
      <c r="D3" s="447"/>
      <c r="E3" s="447"/>
      <c r="F3" s="431"/>
      <c r="G3" s="70"/>
      <c r="H3" s="70"/>
      <c r="I3" s="70"/>
      <c r="J3" s="70"/>
      <c r="K3" s="70"/>
      <c r="L3" s="70"/>
      <c r="M3" s="70"/>
      <c r="N3" s="70"/>
      <c r="O3" s="70"/>
      <c r="P3" s="70"/>
      <c r="Q3" s="70"/>
      <c r="R3" s="70"/>
      <c r="S3" s="70"/>
      <c r="T3" s="70"/>
    </row>
    <row r="4" spans="2:20" ht="12.75" customHeight="1">
      <c r="B4" s="430" t="s">
        <v>163</v>
      </c>
      <c r="C4" s="447"/>
      <c r="D4" s="447"/>
      <c r="E4" s="447"/>
      <c r="F4" s="431"/>
      <c r="G4" s="70"/>
      <c r="H4" s="70"/>
      <c r="I4" s="70"/>
      <c r="J4" s="70"/>
      <c r="K4" s="70"/>
      <c r="L4" s="70"/>
      <c r="M4" s="70"/>
      <c r="N4" s="71"/>
      <c r="O4" s="71"/>
      <c r="P4" s="71"/>
      <c r="Q4" s="71"/>
      <c r="R4" s="71"/>
      <c r="S4" s="71"/>
      <c r="T4" s="71"/>
    </row>
    <row r="5" spans="2:20" ht="12.75" customHeight="1">
      <c r="B5" s="430" t="s">
        <v>164</v>
      </c>
      <c r="C5" s="447"/>
      <c r="D5" s="447"/>
      <c r="E5" s="447"/>
      <c r="F5" s="431"/>
      <c r="G5" s="70"/>
      <c r="H5" s="70"/>
      <c r="I5" s="70"/>
      <c r="J5" s="70"/>
      <c r="K5" s="70"/>
      <c r="L5" s="70"/>
      <c r="M5" s="70"/>
      <c r="N5" s="71"/>
      <c r="O5" s="71"/>
      <c r="P5" s="71"/>
      <c r="Q5" s="71"/>
      <c r="R5" s="71"/>
      <c r="S5" s="71"/>
      <c r="T5" s="71"/>
    </row>
    <row r="6" spans="2:20" ht="12.75" customHeight="1">
      <c r="B6" s="430" t="s">
        <v>165</v>
      </c>
      <c r="C6" s="447"/>
      <c r="D6" s="447"/>
      <c r="E6" s="447"/>
      <c r="F6" s="431"/>
      <c r="G6" s="70"/>
      <c r="H6" s="70"/>
      <c r="I6" s="70"/>
      <c r="J6" s="70"/>
      <c r="K6" s="70"/>
      <c r="L6" s="70"/>
      <c r="M6" s="70"/>
      <c r="N6" s="70"/>
      <c r="O6" s="70"/>
      <c r="P6" s="70"/>
      <c r="Q6" s="70"/>
      <c r="R6" s="70"/>
      <c r="S6" s="70"/>
      <c r="T6" s="70"/>
    </row>
    <row r="7" spans="2:20" ht="12.75" customHeight="1">
      <c r="B7" s="444" t="s">
        <v>166</v>
      </c>
      <c r="C7" s="445"/>
      <c r="D7" s="445" t="s">
        <v>167</v>
      </c>
      <c r="E7" s="445"/>
      <c r="F7" s="446"/>
      <c r="G7" s="70"/>
      <c r="H7" s="70"/>
      <c r="I7" s="70"/>
      <c r="J7" s="70"/>
      <c r="K7" s="70"/>
      <c r="L7" s="70"/>
      <c r="M7" s="70"/>
      <c r="N7" s="71"/>
      <c r="O7" s="71"/>
      <c r="P7" s="71"/>
      <c r="Q7" s="71"/>
      <c r="R7" s="71"/>
      <c r="S7" s="71"/>
      <c r="T7" s="71"/>
    </row>
    <row r="8" spans="2:20" ht="12.75" customHeight="1">
      <c r="B8" s="440" t="s">
        <v>168</v>
      </c>
      <c r="C8" s="441"/>
      <c r="D8" s="441" t="s">
        <v>169</v>
      </c>
      <c r="E8" s="441"/>
      <c r="F8" s="442"/>
      <c r="G8" s="70"/>
      <c r="H8" s="70"/>
      <c r="I8" s="70"/>
      <c r="J8" s="70"/>
      <c r="K8" s="70"/>
      <c r="L8" s="70"/>
      <c r="M8" s="70"/>
      <c r="N8" s="71"/>
      <c r="O8" s="71"/>
      <c r="P8" s="71"/>
      <c r="Q8" s="71"/>
      <c r="R8" s="71"/>
      <c r="S8" s="71"/>
      <c r="T8" s="71"/>
    </row>
    <row r="9" spans="2:20" ht="12.75" customHeight="1">
      <c r="B9" s="440" t="s">
        <v>170</v>
      </c>
      <c r="C9" s="441"/>
      <c r="D9" s="441" t="s">
        <v>171</v>
      </c>
      <c r="E9" s="441"/>
      <c r="F9" s="442"/>
      <c r="G9" s="70"/>
      <c r="H9" s="70"/>
      <c r="I9" s="70"/>
      <c r="J9" s="70"/>
      <c r="K9" s="70"/>
      <c r="L9" s="70"/>
      <c r="M9" s="70"/>
      <c r="N9" s="70"/>
      <c r="O9" s="70"/>
      <c r="P9" s="70"/>
      <c r="Q9" s="70"/>
      <c r="R9" s="70"/>
      <c r="S9" s="70"/>
      <c r="T9" s="70"/>
    </row>
    <row r="10" spans="2:20" ht="12.75" customHeight="1">
      <c r="B10" s="440" t="s">
        <v>172</v>
      </c>
      <c r="C10" s="441"/>
      <c r="D10" s="441" t="s">
        <v>173</v>
      </c>
      <c r="E10" s="441"/>
      <c r="F10" s="442"/>
      <c r="G10" s="70"/>
      <c r="H10" s="70"/>
      <c r="I10" s="70"/>
      <c r="J10" s="70"/>
      <c r="K10" s="70"/>
      <c r="L10" s="70"/>
      <c r="M10" s="70"/>
      <c r="N10" s="70"/>
      <c r="O10" s="70"/>
      <c r="P10" s="70"/>
      <c r="Q10" s="70"/>
      <c r="R10" s="70"/>
      <c r="S10" s="70"/>
      <c r="T10" s="70"/>
    </row>
    <row r="11" spans="2:20" ht="12.75" customHeight="1">
      <c r="B11" s="440" t="s">
        <v>174</v>
      </c>
      <c r="C11" s="441"/>
      <c r="D11" s="441" t="s">
        <v>175</v>
      </c>
      <c r="E11" s="441"/>
      <c r="F11" s="442"/>
      <c r="G11" s="70"/>
      <c r="H11" s="70"/>
      <c r="I11" s="70"/>
      <c r="J11" s="70"/>
      <c r="K11" s="70"/>
      <c r="L11" s="70"/>
      <c r="M11" s="70"/>
      <c r="N11" s="70"/>
      <c r="O11" s="70"/>
      <c r="P11" s="70"/>
      <c r="Q11" s="70"/>
      <c r="R11" s="70"/>
      <c r="S11" s="70"/>
      <c r="T11" s="70"/>
    </row>
    <row r="12" spans="2:20" ht="12.75" customHeight="1">
      <c r="B12" s="440" t="s">
        <v>176</v>
      </c>
      <c r="C12" s="441"/>
      <c r="D12" s="441" t="s">
        <v>177</v>
      </c>
      <c r="E12" s="441"/>
      <c r="F12" s="442"/>
      <c r="G12" s="70"/>
      <c r="H12" s="70"/>
      <c r="I12" s="70"/>
      <c r="J12" s="70"/>
      <c r="K12" s="70"/>
      <c r="L12" s="70"/>
      <c r="M12" s="70"/>
      <c r="N12" s="70"/>
      <c r="O12" s="70"/>
      <c r="P12" s="70"/>
      <c r="Q12" s="70"/>
      <c r="R12" s="70"/>
      <c r="S12" s="70"/>
      <c r="T12" s="70"/>
    </row>
    <row r="13" spans="2:20" ht="12.75" customHeight="1">
      <c r="B13" s="440" t="s">
        <v>178</v>
      </c>
      <c r="C13" s="441"/>
      <c r="D13" s="441" t="s">
        <v>179</v>
      </c>
      <c r="E13" s="441"/>
      <c r="F13" s="442"/>
      <c r="G13" s="70"/>
      <c r="H13" s="70"/>
      <c r="I13" s="70"/>
      <c r="J13" s="70"/>
      <c r="K13" s="70"/>
      <c r="L13" s="70"/>
      <c r="M13" s="70"/>
      <c r="N13" s="71"/>
      <c r="O13" s="71"/>
      <c r="P13" s="71"/>
      <c r="Q13" s="71"/>
      <c r="R13" s="71"/>
      <c r="S13" s="71"/>
      <c r="T13" s="71"/>
    </row>
    <row r="14" spans="2:20" ht="12.75" customHeight="1">
      <c r="B14" s="436" t="s">
        <v>180</v>
      </c>
      <c r="C14" s="437"/>
      <c r="D14" s="437" t="s">
        <v>181</v>
      </c>
      <c r="E14" s="437"/>
      <c r="F14" s="443"/>
      <c r="G14" s="70"/>
      <c r="H14" s="70"/>
      <c r="I14" s="70"/>
      <c r="J14" s="70"/>
      <c r="K14" s="70"/>
      <c r="L14" s="70"/>
      <c r="M14" s="70"/>
      <c r="N14" s="71"/>
      <c r="O14" s="71"/>
      <c r="P14" s="71"/>
      <c r="Q14" s="71"/>
      <c r="R14" s="71"/>
      <c r="S14" s="71"/>
      <c r="T14" s="71"/>
    </row>
    <row r="15" spans="2:20" ht="12.75" customHeight="1">
      <c r="B15" s="430" t="s">
        <v>182</v>
      </c>
      <c r="C15" s="431"/>
      <c r="D15" s="438">
        <f>'Data entry'!L10</f>
        <v>0</v>
      </c>
      <c r="E15" s="438"/>
      <c r="F15" s="439"/>
      <c r="G15" s="70"/>
      <c r="H15" s="70"/>
      <c r="I15" s="70"/>
      <c r="J15" s="70"/>
      <c r="K15" s="70"/>
      <c r="L15" s="70"/>
      <c r="M15" s="70"/>
      <c r="N15" s="70"/>
      <c r="O15" s="70"/>
      <c r="P15" s="70"/>
      <c r="Q15" s="70"/>
      <c r="R15" s="70"/>
      <c r="S15" s="70"/>
      <c r="T15" s="70"/>
    </row>
    <row r="16" spans="2:20" ht="12.75" customHeight="1">
      <c r="B16" s="430" t="s">
        <v>183</v>
      </c>
      <c r="C16" s="431"/>
      <c r="D16" s="438">
        <f>Bodyweight!EM11</f>
        <v>0</v>
      </c>
      <c r="E16" s="438"/>
      <c r="F16" s="439"/>
      <c r="G16" s="70"/>
      <c r="H16" s="70"/>
      <c r="I16" s="70"/>
      <c r="J16" s="70"/>
      <c r="K16" s="70"/>
      <c r="L16" s="70"/>
      <c r="M16" s="70"/>
      <c r="N16" s="70"/>
      <c r="O16" s="70"/>
      <c r="P16" s="70"/>
      <c r="Q16" s="70"/>
      <c r="R16" s="70"/>
      <c r="S16" s="70"/>
      <c r="T16" s="70"/>
    </row>
    <row r="17" spans="2:20" ht="12.75" customHeight="1">
      <c r="B17" s="430" t="s">
        <v>184</v>
      </c>
      <c r="C17" s="431"/>
      <c r="D17" s="438">
        <f>Bodyweight!EM16</f>
        <v>0</v>
      </c>
      <c r="E17" s="438"/>
      <c r="F17" s="439"/>
      <c r="G17" s="70"/>
      <c r="H17" s="70"/>
      <c r="I17" s="70"/>
      <c r="J17" s="70"/>
      <c r="K17" s="70"/>
      <c r="L17" s="70"/>
      <c r="M17" s="70"/>
      <c r="N17" s="71"/>
      <c r="O17" s="71"/>
      <c r="P17" s="71"/>
      <c r="Q17" s="71"/>
      <c r="R17" s="71"/>
      <c r="S17" s="71"/>
      <c r="T17" s="71"/>
    </row>
    <row r="18" spans="2:20" ht="12.75" customHeight="1">
      <c r="B18" s="430" t="s">
        <v>185</v>
      </c>
      <c r="C18" s="431"/>
      <c r="D18" s="438">
        <f>Bodyweight!EM17</f>
        <v>0</v>
      </c>
      <c r="E18" s="438"/>
      <c r="F18" s="439"/>
      <c r="G18" s="70"/>
      <c r="H18" s="70"/>
      <c r="I18" s="70"/>
      <c r="J18" s="70"/>
      <c r="K18" s="70"/>
      <c r="L18" s="70"/>
      <c r="M18" s="70"/>
      <c r="N18" s="70"/>
      <c r="O18" s="70"/>
      <c r="P18" s="70"/>
      <c r="Q18" s="70"/>
      <c r="R18" s="70"/>
      <c r="S18" s="70"/>
      <c r="T18" s="70"/>
    </row>
    <row r="19" spans="2:20" ht="12.75" customHeight="1">
      <c r="B19" s="430" t="s">
        <v>186</v>
      </c>
      <c r="C19" s="431"/>
      <c r="D19" s="432">
        <f>'Data entry'!J23+'Data entry'!J33+'Data entry'!J43+'Data entry'!J53+'Data entry'!J63+'Data entry'!J73+'Data entry'!J83+'Data entry'!J93+'Data entry'!J103+'Data entry'!J113+'Data entry'!J123+'Data entry'!J133+'Data entry'!J143+'Data entry'!J153+'Data entry'!J163+'Data entry'!J173+'Data entry'!J183+'Data entry'!J193</f>
        <v>0</v>
      </c>
      <c r="E19" s="432"/>
      <c r="F19" s="433"/>
      <c r="G19" s="70"/>
      <c r="H19" s="70"/>
      <c r="I19" s="70"/>
      <c r="J19" s="70"/>
      <c r="K19" s="70"/>
      <c r="L19" s="70"/>
      <c r="M19" s="70"/>
      <c r="N19" s="70"/>
      <c r="O19" s="70"/>
      <c r="P19" s="70"/>
      <c r="Q19" s="70"/>
      <c r="R19" s="70"/>
      <c r="S19" s="70"/>
      <c r="T19" s="70"/>
    </row>
    <row r="20" spans="2:20" ht="12.75" customHeight="1">
      <c r="B20" s="430" t="s">
        <v>187</v>
      </c>
      <c r="C20" s="431"/>
      <c r="D20" s="434" t="e">
        <f>D19/'Data entry'!G16</f>
        <v>#DIV/0!</v>
      </c>
      <c r="E20" s="434"/>
      <c r="F20" s="435"/>
      <c r="G20" s="70"/>
      <c r="H20" s="70"/>
      <c r="I20" s="70"/>
      <c r="J20" s="70"/>
      <c r="K20" s="70"/>
      <c r="L20" s="70"/>
      <c r="M20" s="70"/>
      <c r="N20" s="70"/>
      <c r="O20" s="70"/>
      <c r="P20" s="70"/>
      <c r="Q20" s="70"/>
      <c r="R20" s="70"/>
      <c r="S20" s="70"/>
      <c r="T20" s="70"/>
    </row>
    <row r="21" spans="2:20" ht="12.75" customHeight="1">
      <c r="B21" s="430" t="s">
        <v>188</v>
      </c>
      <c r="C21" s="431"/>
      <c r="D21" s="434" t="e">
        <f>('Data entry'!J23+'Data entry'!J33+'Data entry'!J43+'Data entry'!J53+'Data entry'!J63+'Data entry'!J73+'Data entry'!J83+'Data entry'!J93+'Data entry'!J103+'Data entry'!J113+'Data entry'!J123+'Data entry'!J133+'Data entry'!J143+'Data entry'!J153+'Data entry'!J163+'Data entry'!J173+'Data entry'!J183+'Data entry'!J193)/'Data entry'!G192</f>
        <v>#DIV/0!</v>
      </c>
      <c r="E21" s="434"/>
      <c r="F21" s="435"/>
      <c r="G21" s="70"/>
      <c r="H21" s="70"/>
      <c r="I21" s="70"/>
      <c r="J21" s="70"/>
      <c r="K21" s="70"/>
      <c r="L21" s="70"/>
      <c r="M21" s="70"/>
      <c r="N21" s="70"/>
      <c r="O21" s="70"/>
      <c r="P21" s="70"/>
      <c r="Q21" s="70"/>
      <c r="R21" s="70"/>
      <c r="S21" s="70"/>
      <c r="T21" s="70"/>
    </row>
    <row r="22" spans="2:20" ht="12.75" customHeight="1">
      <c r="B22" s="430" t="s">
        <v>189</v>
      </c>
      <c r="C22" s="431"/>
      <c r="D22" s="432" t="str">
        <f>'Data per week'!H10</f>
        <v xml:space="preserve"> </v>
      </c>
      <c r="E22" s="432"/>
      <c r="F22" s="433"/>
      <c r="G22" s="70"/>
      <c r="H22" s="70"/>
      <c r="I22" s="70"/>
      <c r="J22" s="70"/>
      <c r="K22" s="70"/>
      <c r="L22" s="70"/>
      <c r="M22" s="70"/>
      <c r="N22" s="71"/>
      <c r="O22" s="71"/>
      <c r="P22" s="71"/>
      <c r="Q22" s="71"/>
      <c r="R22" s="71"/>
      <c r="S22" s="71"/>
      <c r="T22" s="71"/>
    </row>
    <row r="23" spans="2:20" ht="12.75" customHeight="1">
      <c r="B23" s="430" t="s">
        <v>190</v>
      </c>
      <c r="C23" s="431"/>
      <c r="D23" s="432" t="str">
        <f>'Data per week'!H27</f>
        <v xml:space="preserve"> </v>
      </c>
      <c r="E23" s="432"/>
      <c r="F23" s="433"/>
      <c r="G23" s="70"/>
      <c r="H23" s="70"/>
      <c r="I23" s="70"/>
      <c r="J23" s="70"/>
      <c r="K23" s="70"/>
      <c r="L23" s="70"/>
      <c r="M23" s="70"/>
      <c r="N23" s="71"/>
      <c r="O23" s="71"/>
      <c r="P23" s="71"/>
      <c r="Q23" s="71"/>
      <c r="R23" s="71"/>
      <c r="S23" s="71"/>
      <c r="T23" s="71"/>
    </row>
    <row r="24" spans="2:20" ht="14.25" customHeight="1">
      <c r="B24" s="70"/>
      <c r="C24" s="70"/>
      <c r="D24" s="70"/>
      <c r="E24" s="70"/>
      <c r="F24" s="70"/>
      <c r="G24" s="70"/>
      <c r="H24" s="70"/>
      <c r="I24" s="70"/>
      <c r="J24" s="70"/>
      <c r="K24" s="70"/>
      <c r="L24" s="70"/>
      <c r="M24" s="70"/>
      <c r="N24" s="70"/>
      <c r="O24" s="70"/>
      <c r="P24" s="70"/>
      <c r="Q24" s="70"/>
      <c r="R24" s="70"/>
      <c r="S24" s="70"/>
      <c r="T24" s="70"/>
    </row>
    <row r="25" spans="2:20" hidden="1">
      <c r="B25" s="70"/>
      <c r="C25" s="70"/>
      <c r="D25" s="70"/>
      <c r="E25" s="70"/>
      <c r="F25" s="70"/>
      <c r="G25" s="70"/>
      <c r="H25" s="70"/>
      <c r="I25" s="70"/>
      <c r="J25" s="70"/>
      <c r="K25" s="70"/>
      <c r="L25" s="70"/>
      <c r="M25" s="70"/>
      <c r="N25" s="70"/>
      <c r="O25" s="70"/>
      <c r="P25" s="70"/>
      <c r="Q25" s="70"/>
      <c r="R25" s="70"/>
      <c r="S25" s="70"/>
      <c r="T25" s="70"/>
    </row>
    <row r="26" spans="2:20" hidden="1">
      <c r="B26" s="70"/>
      <c r="C26" s="70"/>
      <c r="D26" s="70"/>
      <c r="E26" s="70"/>
      <c r="F26" s="70"/>
      <c r="G26" s="70"/>
      <c r="H26" s="70"/>
      <c r="I26" s="70"/>
      <c r="J26" s="70"/>
      <c r="K26" s="70"/>
      <c r="L26" s="70"/>
      <c r="M26" s="70"/>
      <c r="N26" s="71"/>
      <c r="O26" s="71"/>
      <c r="P26" s="71"/>
      <c r="Q26" s="71"/>
      <c r="R26" s="71"/>
      <c r="S26" s="71"/>
      <c r="T26" s="71"/>
    </row>
    <row r="27" spans="2:20" hidden="1">
      <c r="B27" s="70"/>
      <c r="C27" s="70"/>
      <c r="D27" s="70"/>
      <c r="E27" s="70"/>
      <c r="F27" s="70"/>
      <c r="G27" s="70"/>
      <c r="H27" s="70"/>
      <c r="I27" s="70"/>
      <c r="J27" s="70"/>
      <c r="K27" s="70"/>
      <c r="L27" s="70"/>
      <c r="M27" s="70"/>
      <c r="N27" s="70"/>
      <c r="O27" s="70"/>
      <c r="P27" s="70"/>
      <c r="Q27" s="70"/>
      <c r="R27" s="70"/>
      <c r="S27" s="70"/>
      <c r="T27" s="70"/>
    </row>
    <row r="28" spans="2:20" hidden="1">
      <c r="B28" s="70"/>
      <c r="C28" s="70"/>
      <c r="D28" s="70"/>
      <c r="E28" s="70"/>
      <c r="F28" s="70"/>
      <c r="G28" s="70"/>
      <c r="H28" s="70"/>
      <c r="I28" s="70"/>
      <c r="J28" s="70"/>
      <c r="K28" s="70"/>
      <c r="L28" s="70"/>
      <c r="M28" s="70"/>
      <c r="N28" s="70"/>
      <c r="O28" s="70"/>
      <c r="P28" s="70"/>
      <c r="Q28" s="70"/>
      <c r="R28" s="70"/>
      <c r="S28" s="70"/>
      <c r="T28" s="70"/>
    </row>
    <row r="29" spans="2:20" hidden="1">
      <c r="B29" s="70"/>
      <c r="C29" s="70"/>
      <c r="D29" s="70"/>
      <c r="E29" s="70"/>
      <c r="F29" s="70"/>
      <c r="G29" s="70"/>
      <c r="H29" s="70"/>
      <c r="I29" s="70"/>
      <c r="J29" s="70"/>
      <c r="K29" s="70"/>
      <c r="L29" s="70"/>
      <c r="M29" s="70"/>
      <c r="N29" s="71"/>
      <c r="O29" s="71"/>
      <c r="P29" s="71"/>
      <c r="Q29" s="71"/>
      <c r="R29" s="71"/>
      <c r="S29" s="71"/>
      <c r="T29" s="71"/>
    </row>
    <row r="30" spans="2:20" hidden="1">
      <c r="B30" s="70"/>
      <c r="C30" s="70"/>
      <c r="D30" s="70"/>
      <c r="E30" s="70"/>
      <c r="F30" s="70"/>
      <c r="G30" s="70"/>
      <c r="H30" s="70"/>
      <c r="I30" s="70"/>
      <c r="J30" s="70"/>
      <c r="K30" s="70"/>
      <c r="L30" s="70"/>
      <c r="M30" s="70"/>
      <c r="N30" s="70"/>
      <c r="O30" s="70"/>
      <c r="P30" s="70"/>
      <c r="Q30" s="70"/>
      <c r="R30" s="70"/>
      <c r="S30" s="70"/>
      <c r="T30" s="70"/>
    </row>
    <row r="31" spans="2:20" hidden="1">
      <c r="B31" s="70"/>
      <c r="C31" s="70"/>
      <c r="D31" s="70"/>
      <c r="E31" s="70"/>
      <c r="F31" s="70"/>
      <c r="G31" s="70"/>
      <c r="H31" s="70"/>
      <c r="I31" s="70"/>
      <c r="J31" s="70"/>
      <c r="K31" s="70"/>
      <c r="L31" s="70"/>
      <c r="M31" s="70"/>
      <c r="N31" s="71"/>
      <c r="O31" s="71"/>
      <c r="P31" s="71"/>
      <c r="Q31" s="71"/>
      <c r="R31" s="71"/>
      <c r="S31" s="71"/>
      <c r="T31" s="71"/>
    </row>
    <row r="32" spans="2:20" hidden="1">
      <c r="B32" s="70"/>
      <c r="C32" s="70"/>
      <c r="D32" s="70"/>
      <c r="E32" s="70"/>
      <c r="F32" s="70"/>
      <c r="G32" s="70"/>
      <c r="H32" s="70"/>
      <c r="I32" s="70"/>
      <c r="J32" s="70"/>
      <c r="K32" s="70"/>
      <c r="L32" s="70"/>
      <c r="M32" s="70"/>
      <c r="N32" s="71"/>
      <c r="O32" s="71"/>
      <c r="P32" s="71"/>
      <c r="Q32" s="71"/>
      <c r="R32" s="71"/>
      <c r="S32" s="71"/>
      <c r="T32" s="71"/>
    </row>
    <row r="33" spans="2:20" hidden="1">
      <c r="B33" s="70"/>
      <c r="C33" s="70"/>
      <c r="D33" s="70"/>
      <c r="E33" s="70"/>
      <c r="F33" s="70"/>
      <c r="G33" s="70"/>
      <c r="H33" s="70"/>
      <c r="I33" s="70"/>
      <c r="J33" s="70"/>
      <c r="K33" s="70"/>
      <c r="L33" s="70"/>
      <c r="M33" s="70"/>
      <c r="N33" s="71"/>
      <c r="O33" s="71"/>
      <c r="P33" s="71"/>
      <c r="Q33" s="71"/>
      <c r="R33" s="71"/>
      <c r="S33" s="71"/>
      <c r="T33" s="71"/>
    </row>
    <row r="34" spans="2:20" hidden="1">
      <c r="B34" s="70"/>
      <c r="C34" s="70"/>
      <c r="D34" s="70"/>
      <c r="E34" s="70"/>
      <c r="F34" s="70"/>
      <c r="G34" s="70"/>
      <c r="H34" s="70"/>
      <c r="I34" s="70"/>
      <c r="J34" s="70"/>
      <c r="K34" s="70"/>
      <c r="L34" s="70"/>
      <c r="M34" s="70"/>
      <c r="N34" s="70"/>
      <c r="O34" s="70"/>
      <c r="P34" s="70"/>
      <c r="Q34" s="70"/>
      <c r="R34" s="70"/>
      <c r="S34" s="70"/>
      <c r="T34" s="70"/>
    </row>
    <row r="35" spans="2:20" hidden="1">
      <c r="B35" s="70"/>
      <c r="C35" s="70"/>
      <c r="D35" s="70"/>
      <c r="E35" s="70"/>
      <c r="F35" s="70"/>
      <c r="G35" s="70"/>
      <c r="H35" s="70"/>
      <c r="I35" s="70"/>
      <c r="J35" s="70"/>
      <c r="K35" s="70"/>
      <c r="L35" s="70"/>
      <c r="M35" s="70"/>
      <c r="N35" s="71"/>
      <c r="O35" s="71"/>
      <c r="P35" s="71"/>
      <c r="Q35" s="71"/>
      <c r="R35" s="71"/>
      <c r="S35" s="71"/>
      <c r="T35" s="71"/>
    </row>
    <row r="36" spans="2:20" hidden="1">
      <c r="B36" s="70"/>
      <c r="C36" s="70"/>
      <c r="D36" s="70"/>
      <c r="E36" s="70"/>
      <c r="F36" s="70"/>
      <c r="G36" s="70"/>
      <c r="H36" s="70"/>
      <c r="I36" s="70"/>
      <c r="J36" s="70"/>
      <c r="K36" s="70"/>
      <c r="L36" s="70"/>
      <c r="M36" s="70"/>
      <c r="N36" s="70"/>
      <c r="O36" s="70"/>
      <c r="P36" s="70"/>
      <c r="Q36" s="70"/>
      <c r="R36" s="70"/>
      <c r="S36" s="70"/>
      <c r="T36" s="70"/>
    </row>
    <row r="37" spans="2:20" hidden="1">
      <c r="B37" s="70"/>
      <c r="C37" s="70"/>
      <c r="D37" s="70"/>
      <c r="E37" s="70"/>
      <c r="F37" s="70"/>
      <c r="G37" s="70"/>
      <c r="H37" s="70"/>
      <c r="I37" s="70"/>
      <c r="J37" s="70"/>
      <c r="K37" s="70"/>
      <c r="L37" s="70"/>
      <c r="M37" s="70"/>
      <c r="N37" s="71"/>
      <c r="O37" s="71"/>
      <c r="P37" s="71"/>
      <c r="Q37" s="71"/>
      <c r="R37" s="71"/>
      <c r="S37" s="71"/>
      <c r="T37" s="71"/>
    </row>
    <row r="38" spans="2:20" hidden="1">
      <c r="B38" s="70"/>
      <c r="C38" s="70"/>
      <c r="D38" s="70"/>
      <c r="E38" s="70"/>
      <c r="F38" s="70"/>
      <c r="G38" s="70"/>
      <c r="H38" s="70"/>
      <c r="I38" s="70"/>
      <c r="J38" s="70"/>
      <c r="K38" s="70"/>
      <c r="L38" s="70"/>
      <c r="M38" s="70"/>
      <c r="N38" s="70"/>
      <c r="O38" s="70"/>
      <c r="P38" s="70"/>
      <c r="Q38" s="70"/>
      <c r="R38" s="70"/>
      <c r="S38" s="70"/>
      <c r="T38" s="70"/>
    </row>
    <row r="39" spans="2:20" hidden="1">
      <c r="B39" s="70"/>
      <c r="C39" s="70"/>
      <c r="D39" s="70"/>
      <c r="E39" s="70"/>
      <c r="F39" s="70"/>
      <c r="G39" s="70"/>
      <c r="H39" s="70"/>
      <c r="I39" s="70"/>
      <c r="J39" s="70"/>
      <c r="K39" s="70"/>
      <c r="L39" s="70"/>
      <c r="M39" s="70"/>
      <c r="N39" s="71"/>
      <c r="O39" s="71"/>
      <c r="P39" s="71"/>
      <c r="Q39" s="71"/>
      <c r="R39" s="71"/>
      <c r="S39" s="71"/>
      <c r="T39" s="71"/>
    </row>
    <row r="40" spans="2:20" hidden="1">
      <c r="B40" s="70"/>
      <c r="C40" s="70"/>
      <c r="D40" s="70"/>
      <c r="E40" s="70"/>
      <c r="F40" s="70"/>
      <c r="G40" s="70"/>
      <c r="H40" s="70"/>
      <c r="I40" s="70"/>
      <c r="J40" s="70"/>
      <c r="K40" s="70"/>
      <c r="L40" s="70"/>
      <c r="M40" s="70"/>
      <c r="N40" s="71"/>
      <c r="O40" s="71"/>
      <c r="P40" s="71"/>
      <c r="Q40" s="71"/>
      <c r="R40" s="71"/>
      <c r="S40" s="71"/>
      <c r="T40" s="71"/>
    </row>
    <row r="41" spans="2:20" hidden="1">
      <c r="B41" s="70"/>
      <c r="C41" s="70"/>
      <c r="D41" s="70"/>
      <c r="E41" s="70"/>
      <c r="F41" s="70"/>
      <c r="G41" s="70"/>
      <c r="H41" s="70"/>
      <c r="I41" s="70"/>
      <c r="J41" s="70"/>
      <c r="K41" s="70"/>
      <c r="L41" s="70"/>
      <c r="M41" s="70"/>
      <c r="N41" s="71"/>
      <c r="O41" s="71"/>
      <c r="P41" s="71"/>
      <c r="Q41" s="71"/>
      <c r="R41" s="71"/>
      <c r="S41" s="71"/>
      <c r="T41" s="71"/>
    </row>
    <row r="42" spans="2:20" hidden="1">
      <c r="B42" s="72"/>
      <c r="C42" s="71"/>
      <c r="D42" s="71"/>
      <c r="E42" s="65"/>
      <c r="F42" s="73"/>
      <c r="G42" s="64"/>
      <c r="H42" s="74"/>
      <c r="I42" s="74"/>
      <c r="J42" s="74"/>
      <c r="K42" s="64"/>
      <c r="L42" s="65"/>
      <c r="M42" s="75"/>
      <c r="N42" s="75"/>
      <c r="O42" s="76"/>
      <c r="P42" s="76"/>
      <c r="Q42" s="3"/>
      <c r="R42" s="71"/>
      <c r="S42" s="71"/>
      <c r="T42" s="63"/>
    </row>
    <row r="43" spans="2:20" hidden="1">
      <c r="B43" s="72"/>
      <c r="C43" s="71"/>
      <c r="D43" s="71"/>
      <c r="E43" s="65"/>
      <c r="F43" s="73"/>
      <c r="G43" s="64"/>
      <c r="H43" s="74"/>
      <c r="I43" s="74"/>
      <c r="J43" s="74"/>
      <c r="K43" s="64"/>
      <c r="L43" s="65"/>
      <c r="M43" s="75"/>
      <c r="N43" s="75"/>
      <c r="O43" s="76"/>
      <c r="P43" s="76"/>
      <c r="Q43" s="3"/>
      <c r="R43" s="71"/>
      <c r="S43" s="71"/>
      <c r="T43" s="63"/>
    </row>
    <row r="44" spans="2:20" hidden="1">
      <c r="B44" s="72"/>
      <c r="C44" s="71"/>
      <c r="D44" s="71"/>
      <c r="E44" s="65"/>
      <c r="F44" s="73"/>
      <c r="G44" s="64"/>
      <c r="H44" s="74"/>
      <c r="I44" s="74"/>
      <c r="J44" s="74"/>
      <c r="K44" s="64"/>
      <c r="L44" s="65"/>
      <c r="M44" s="75"/>
      <c r="N44" s="75"/>
      <c r="O44" s="76"/>
      <c r="P44" s="76"/>
      <c r="Q44" s="3"/>
      <c r="R44" s="71"/>
      <c r="S44" s="71"/>
      <c r="T44" s="63"/>
    </row>
    <row r="45" spans="2:20" hidden="1">
      <c r="B45" s="72"/>
      <c r="C45" s="71"/>
      <c r="D45" s="71"/>
      <c r="E45" s="65"/>
      <c r="F45" s="73"/>
      <c r="G45" s="64"/>
      <c r="H45" s="74"/>
      <c r="I45" s="74"/>
      <c r="J45" s="74"/>
      <c r="K45" s="64"/>
      <c r="L45" s="65"/>
      <c r="M45" s="75"/>
      <c r="N45" s="75"/>
      <c r="O45" s="76"/>
      <c r="P45" s="76"/>
      <c r="Q45" s="3"/>
      <c r="R45" s="71"/>
      <c r="S45" s="71"/>
      <c r="T45" s="63"/>
    </row>
    <row r="46" spans="2:20" hidden="1">
      <c r="B46" s="72"/>
      <c r="C46" s="71"/>
      <c r="D46" s="71"/>
      <c r="E46" s="65"/>
      <c r="F46" s="73"/>
      <c r="G46" s="64"/>
      <c r="H46" s="74"/>
      <c r="I46" s="74"/>
      <c r="J46" s="74"/>
      <c r="K46" s="64"/>
      <c r="L46" s="65"/>
      <c r="M46" s="75"/>
      <c r="N46" s="75"/>
      <c r="O46" s="76"/>
      <c r="P46" s="76"/>
      <c r="Q46" s="3"/>
      <c r="R46" s="71"/>
      <c r="S46" s="71"/>
      <c r="T46" s="63"/>
    </row>
    <row r="47" spans="2:20" hidden="1">
      <c r="B47" s="72"/>
      <c r="C47" s="71"/>
      <c r="D47" s="71"/>
      <c r="E47" s="65"/>
      <c r="F47" s="73"/>
      <c r="G47" s="64"/>
      <c r="H47" s="74"/>
      <c r="I47" s="74"/>
      <c r="J47" s="74"/>
      <c r="K47" s="64"/>
      <c r="L47" s="65"/>
      <c r="M47" s="75"/>
      <c r="N47" s="75"/>
      <c r="O47" s="76"/>
      <c r="P47" s="76"/>
      <c r="Q47" s="3"/>
      <c r="R47" s="71"/>
      <c r="S47" s="71"/>
      <c r="T47" s="63"/>
    </row>
    <row r="48" spans="2:20" hidden="1">
      <c r="B48" s="72"/>
      <c r="C48" s="71"/>
      <c r="D48" s="71"/>
      <c r="E48" s="65"/>
      <c r="F48" s="73"/>
      <c r="G48" s="64"/>
      <c r="H48" s="74"/>
      <c r="I48" s="74"/>
      <c r="J48" s="74"/>
      <c r="K48" s="64"/>
      <c r="L48" s="65"/>
      <c r="M48" s="75"/>
      <c r="N48" s="75"/>
      <c r="O48" s="76"/>
      <c r="P48" s="76"/>
      <c r="Q48" s="3"/>
      <c r="R48" s="71"/>
      <c r="S48" s="71"/>
      <c r="T48" s="63"/>
    </row>
    <row r="49" spans="2:20" hidden="1">
      <c r="B49" s="72"/>
      <c r="C49" s="71"/>
      <c r="D49" s="71"/>
      <c r="E49" s="65"/>
      <c r="F49" s="73"/>
      <c r="G49" s="64"/>
      <c r="H49" s="74"/>
      <c r="I49" s="74"/>
      <c r="J49" s="74"/>
      <c r="K49" s="64"/>
      <c r="L49" s="65"/>
      <c r="M49" s="75"/>
      <c r="N49" s="75"/>
      <c r="O49" s="76"/>
      <c r="P49" s="76"/>
      <c r="Q49" s="3"/>
      <c r="R49" s="71"/>
      <c r="S49" s="71"/>
      <c r="T49" s="63"/>
    </row>
    <row r="50" spans="2:20" hidden="1">
      <c r="B50" s="72"/>
      <c r="C50" s="71"/>
      <c r="D50" s="71"/>
      <c r="E50" s="65"/>
      <c r="F50" s="73"/>
      <c r="G50" s="64"/>
      <c r="H50" s="74"/>
      <c r="I50" s="74"/>
      <c r="J50" s="74"/>
      <c r="K50" s="64"/>
      <c r="L50" s="65"/>
      <c r="M50" s="75"/>
      <c r="N50" s="75"/>
      <c r="O50" s="76"/>
      <c r="P50" s="76"/>
      <c r="Q50" s="3"/>
      <c r="R50" s="71"/>
      <c r="S50" s="71"/>
      <c r="T50" s="63"/>
    </row>
    <row r="51" spans="2:20" hidden="1">
      <c r="B51" s="72"/>
      <c r="C51" s="71"/>
      <c r="D51" s="71"/>
      <c r="E51" s="65"/>
      <c r="F51" s="73"/>
      <c r="G51" s="64"/>
      <c r="H51" s="74"/>
      <c r="I51" s="74"/>
      <c r="J51" s="74"/>
      <c r="K51" s="64"/>
      <c r="L51" s="65"/>
      <c r="M51" s="75"/>
      <c r="N51" s="75"/>
      <c r="O51" s="76"/>
      <c r="P51" s="76"/>
      <c r="Q51" s="3"/>
      <c r="R51" s="71"/>
      <c r="S51" s="71"/>
      <c r="T51" s="63"/>
    </row>
    <row r="52" spans="2:20" hidden="1">
      <c r="B52" s="72"/>
      <c r="C52" s="71"/>
      <c r="D52" s="71"/>
      <c r="E52" s="65"/>
      <c r="F52" s="73"/>
      <c r="G52" s="64"/>
      <c r="H52" s="74"/>
      <c r="I52" s="74"/>
      <c r="J52" s="74"/>
      <c r="K52" s="64"/>
      <c r="L52" s="65"/>
      <c r="M52" s="75"/>
      <c r="N52" s="75"/>
      <c r="O52" s="76"/>
      <c r="P52" s="76"/>
      <c r="Q52" s="3"/>
      <c r="R52" s="71"/>
      <c r="S52" s="71"/>
      <c r="T52" s="63"/>
    </row>
    <row r="53" spans="2:20" hidden="1">
      <c r="B53" s="72"/>
      <c r="C53" s="71"/>
      <c r="D53" s="71"/>
      <c r="E53" s="65"/>
      <c r="F53" s="73"/>
      <c r="G53" s="64"/>
      <c r="H53" s="74"/>
      <c r="I53" s="74"/>
      <c r="J53" s="74"/>
      <c r="K53" s="64"/>
      <c r="L53" s="65"/>
      <c r="M53" s="75"/>
      <c r="N53" s="75"/>
      <c r="O53" s="76"/>
      <c r="P53" s="76"/>
      <c r="Q53" s="3"/>
      <c r="R53" s="71"/>
      <c r="S53" s="71"/>
      <c r="T53" s="63"/>
    </row>
    <row r="54" spans="2:20" hidden="1">
      <c r="B54" s="72"/>
      <c r="C54" s="71"/>
      <c r="D54" s="71"/>
      <c r="E54" s="65"/>
      <c r="F54" s="73"/>
      <c r="G54" s="64"/>
      <c r="H54" s="74"/>
      <c r="I54" s="74"/>
      <c r="J54" s="74"/>
      <c r="K54" s="64"/>
      <c r="L54" s="65"/>
      <c r="M54" s="75"/>
      <c r="N54" s="75"/>
      <c r="O54" s="76"/>
      <c r="P54" s="76"/>
      <c r="Q54" s="3"/>
      <c r="R54" s="71"/>
      <c r="S54" s="71"/>
      <c r="T54" s="63"/>
    </row>
    <row r="55" spans="2:20" hidden="1">
      <c r="B55" s="62"/>
      <c r="C55" s="62"/>
      <c r="D55" s="62"/>
      <c r="E55" s="4"/>
      <c r="F55" s="62"/>
      <c r="G55" s="62"/>
      <c r="H55" s="4"/>
      <c r="I55" s="4"/>
      <c r="J55" s="4"/>
      <c r="K55" s="62"/>
      <c r="L55" s="4"/>
      <c r="M55" s="62"/>
      <c r="N55" s="62"/>
      <c r="O55" s="5"/>
      <c r="P55" s="5"/>
      <c r="Q55" s="3"/>
      <c r="R55" s="62"/>
      <c r="S55" s="62"/>
      <c r="T55" s="62"/>
    </row>
    <row r="56" spans="2:20" hidden="1">
      <c r="B56" s="62"/>
      <c r="C56" s="62"/>
      <c r="D56" s="62"/>
      <c r="E56" s="4"/>
      <c r="F56" s="62"/>
      <c r="G56" s="62"/>
      <c r="H56" s="4"/>
      <c r="I56" s="4"/>
      <c r="J56" s="4"/>
      <c r="K56" s="62"/>
      <c r="L56" s="4"/>
      <c r="M56" s="62"/>
      <c r="N56" s="62"/>
      <c r="O56" s="5"/>
      <c r="P56" s="5"/>
      <c r="Q56" s="3"/>
      <c r="R56" s="62"/>
      <c r="S56" s="62"/>
      <c r="T56" s="62"/>
    </row>
    <row r="57" spans="2:20" ht="15" hidden="1">
      <c r="B57" s="77"/>
      <c r="C57" s="78"/>
      <c r="D57" s="78"/>
      <c r="E57" s="78"/>
      <c r="F57" s="68"/>
      <c r="G57" s="68"/>
      <c r="H57" s="68"/>
      <c r="I57" s="68"/>
      <c r="J57" s="79"/>
      <c r="K57" s="79"/>
      <c r="L57" s="79"/>
      <c r="M57" s="79"/>
      <c r="N57" s="79"/>
      <c r="O57" s="68"/>
      <c r="P57" s="68"/>
      <c r="Q57" s="68"/>
      <c r="R57" s="68"/>
      <c r="S57" s="68"/>
      <c r="T57" s="68"/>
    </row>
    <row r="58" spans="2:20" ht="15" hidden="1">
      <c r="B58" s="77"/>
      <c r="C58" s="78"/>
      <c r="D58" s="78"/>
      <c r="E58" s="78"/>
      <c r="F58" s="68"/>
      <c r="G58" s="68"/>
      <c r="H58" s="68"/>
      <c r="I58" s="68"/>
      <c r="J58" s="79"/>
      <c r="K58" s="79"/>
      <c r="L58" s="79"/>
      <c r="M58" s="79"/>
      <c r="N58" s="79"/>
      <c r="O58" s="68"/>
      <c r="P58" s="68"/>
      <c r="Q58" s="68"/>
      <c r="R58" s="68"/>
      <c r="S58" s="68"/>
      <c r="T58" s="68"/>
    </row>
    <row r="59" spans="2:20" hidden="1">
      <c r="B59" s="2"/>
      <c r="C59" s="2"/>
      <c r="D59" s="2"/>
      <c r="E59" s="2"/>
      <c r="F59" s="2"/>
      <c r="G59" s="2"/>
      <c r="H59" s="2"/>
      <c r="I59" s="2"/>
      <c r="J59" s="2"/>
      <c r="K59" s="2"/>
      <c r="L59" s="2"/>
      <c r="M59" s="2"/>
      <c r="N59" s="2"/>
      <c r="O59" s="2"/>
      <c r="P59" s="2"/>
      <c r="Q59" s="2"/>
      <c r="R59" s="2"/>
      <c r="S59" s="2"/>
      <c r="T59" s="2"/>
    </row>
    <row r="60" spans="2:20" ht="17.5" hidden="1">
      <c r="B60" s="69"/>
      <c r="C60" s="69"/>
      <c r="D60" s="69"/>
      <c r="E60" s="69"/>
      <c r="F60" s="69"/>
      <c r="G60" s="69"/>
      <c r="H60" s="69"/>
      <c r="I60" s="69"/>
      <c r="J60" s="69"/>
      <c r="K60" s="69"/>
      <c r="L60" s="69"/>
      <c r="M60" s="69"/>
      <c r="N60" s="69"/>
      <c r="O60" s="69"/>
      <c r="P60" s="69"/>
      <c r="Q60" s="69"/>
      <c r="R60" s="69"/>
      <c r="S60" s="69"/>
      <c r="T60" s="69"/>
    </row>
    <row r="61" spans="2:20" hidden="1">
      <c r="B61" s="70"/>
      <c r="C61" s="70"/>
      <c r="D61" s="70"/>
      <c r="E61" s="70"/>
      <c r="F61" s="70"/>
      <c r="G61" s="70"/>
      <c r="H61" s="70"/>
      <c r="I61" s="70"/>
      <c r="J61" s="70"/>
      <c r="K61" s="70"/>
      <c r="L61" s="70"/>
      <c r="M61" s="70"/>
      <c r="N61" s="70"/>
      <c r="O61" s="70"/>
      <c r="P61" s="70"/>
      <c r="Q61" s="70"/>
      <c r="R61" s="70"/>
      <c r="S61" s="70"/>
      <c r="T61" s="70"/>
    </row>
    <row r="62" spans="2:20" hidden="1">
      <c r="B62" s="70"/>
      <c r="C62" s="70"/>
      <c r="D62" s="70"/>
      <c r="E62" s="70"/>
      <c r="F62" s="70"/>
      <c r="G62" s="70"/>
      <c r="H62" s="70"/>
      <c r="I62" s="70"/>
      <c r="J62" s="70"/>
      <c r="K62" s="70"/>
      <c r="L62" s="70"/>
      <c r="M62" s="70"/>
      <c r="N62" s="71"/>
      <c r="O62" s="71"/>
      <c r="P62" s="71"/>
      <c r="Q62" s="71"/>
      <c r="R62" s="71"/>
      <c r="S62" s="71"/>
      <c r="T62" s="71"/>
    </row>
    <row r="63" spans="2:20" hidden="1">
      <c r="B63" s="70"/>
      <c r="C63" s="70"/>
      <c r="D63" s="70"/>
      <c r="E63" s="70"/>
      <c r="F63" s="70"/>
      <c r="G63" s="70"/>
      <c r="H63" s="70"/>
      <c r="I63" s="70"/>
      <c r="J63" s="70"/>
      <c r="K63" s="70"/>
      <c r="L63" s="70"/>
      <c r="M63" s="70"/>
      <c r="N63" s="71"/>
      <c r="O63" s="71"/>
      <c r="P63" s="71"/>
      <c r="Q63" s="71"/>
      <c r="R63" s="71"/>
      <c r="S63" s="71"/>
      <c r="T63" s="71"/>
    </row>
    <row r="64" spans="2:20" hidden="1">
      <c r="B64" s="70"/>
      <c r="C64" s="70"/>
      <c r="D64" s="70"/>
      <c r="E64" s="70"/>
      <c r="F64" s="70"/>
      <c r="G64" s="70"/>
      <c r="H64" s="70"/>
      <c r="I64" s="70"/>
      <c r="J64" s="70"/>
      <c r="K64" s="70"/>
      <c r="L64" s="70"/>
      <c r="M64" s="70"/>
      <c r="N64" s="70"/>
      <c r="O64" s="70"/>
      <c r="P64" s="70"/>
      <c r="Q64" s="70"/>
      <c r="R64" s="70"/>
      <c r="S64" s="70"/>
      <c r="T64" s="70"/>
    </row>
    <row r="65" spans="2:20" hidden="1">
      <c r="B65" s="70"/>
      <c r="C65" s="70"/>
      <c r="D65" s="70"/>
      <c r="E65" s="70"/>
      <c r="F65" s="70"/>
      <c r="G65" s="70"/>
      <c r="H65" s="70"/>
      <c r="I65" s="70"/>
      <c r="J65" s="70"/>
      <c r="K65" s="70"/>
      <c r="L65" s="70"/>
      <c r="M65" s="70"/>
      <c r="N65" s="71"/>
      <c r="O65" s="71"/>
      <c r="P65" s="71"/>
      <c r="Q65" s="71"/>
      <c r="R65" s="71"/>
      <c r="S65" s="71"/>
      <c r="T65" s="71"/>
    </row>
    <row r="66" spans="2:20" hidden="1">
      <c r="B66" s="70"/>
      <c r="C66" s="70"/>
      <c r="D66" s="70"/>
      <c r="E66" s="70"/>
      <c r="F66" s="70"/>
      <c r="G66" s="70"/>
      <c r="H66" s="70"/>
      <c r="I66" s="70"/>
      <c r="J66" s="70"/>
      <c r="K66" s="70"/>
      <c r="L66" s="70"/>
      <c r="M66" s="70"/>
      <c r="N66" s="71"/>
      <c r="O66" s="71"/>
      <c r="P66" s="71"/>
      <c r="Q66" s="71"/>
      <c r="R66" s="71"/>
      <c r="S66" s="71"/>
      <c r="T66" s="71"/>
    </row>
    <row r="67" spans="2:20" hidden="1">
      <c r="B67" s="70"/>
      <c r="C67" s="70"/>
      <c r="D67" s="70"/>
      <c r="E67" s="70"/>
      <c r="F67" s="70"/>
      <c r="G67" s="70"/>
      <c r="H67" s="70"/>
      <c r="I67" s="70"/>
      <c r="J67" s="70"/>
      <c r="K67" s="70"/>
      <c r="L67" s="70"/>
      <c r="M67" s="70"/>
      <c r="N67" s="70"/>
      <c r="O67" s="70"/>
      <c r="P67" s="70"/>
      <c r="Q67" s="70"/>
      <c r="R67" s="70"/>
      <c r="S67" s="70"/>
      <c r="T67" s="70"/>
    </row>
    <row r="68" spans="2:20" hidden="1">
      <c r="B68" s="70"/>
      <c r="C68" s="70"/>
      <c r="D68" s="70"/>
      <c r="E68" s="70"/>
      <c r="F68" s="70"/>
      <c r="G68" s="70"/>
      <c r="H68" s="70"/>
      <c r="I68" s="70"/>
      <c r="J68" s="70"/>
      <c r="K68" s="70"/>
      <c r="L68" s="70"/>
      <c r="M68" s="70"/>
      <c r="N68" s="70"/>
      <c r="O68" s="70"/>
      <c r="P68" s="70"/>
      <c r="Q68" s="70"/>
      <c r="R68" s="70"/>
      <c r="S68" s="70"/>
      <c r="T68" s="70"/>
    </row>
    <row r="69" spans="2:20" hidden="1">
      <c r="B69" s="70"/>
      <c r="C69" s="70"/>
      <c r="D69" s="70"/>
      <c r="E69" s="70"/>
      <c r="F69" s="70"/>
      <c r="G69" s="70"/>
      <c r="H69" s="70"/>
      <c r="I69" s="70"/>
      <c r="J69" s="70"/>
      <c r="K69" s="70"/>
      <c r="L69" s="70"/>
      <c r="M69" s="70"/>
      <c r="N69" s="70"/>
      <c r="O69" s="70"/>
      <c r="P69" s="70"/>
      <c r="Q69" s="70"/>
      <c r="R69" s="70"/>
      <c r="S69" s="70"/>
      <c r="T69" s="70"/>
    </row>
    <row r="70" spans="2:20" hidden="1">
      <c r="B70" s="70"/>
      <c r="C70" s="70"/>
      <c r="D70" s="70"/>
      <c r="E70" s="70"/>
      <c r="F70" s="70"/>
      <c r="G70" s="70"/>
      <c r="H70" s="70"/>
      <c r="I70" s="70"/>
      <c r="J70" s="70"/>
      <c r="K70" s="70"/>
      <c r="L70" s="70"/>
      <c r="M70" s="70"/>
      <c r="N70" s="70"/>
      <c r="O70" s="70"/>
      <c r="P70" s="70"/>
      <c r="Q70" s="70"/>
      <c r="R70" s="70"/>
      <c r="S70" s="70"/>
      <c r="T70" s="70"/>
    </row>
    <row r="71" spans="2:20" hidden="1">
      <c r="B71" s="70"/>
      <c r="C71" s="70"/>
      <c r="D71" s="70"/>
      <c r="E71" s="70"/>
      <c r="F71" s="70"/>
      <c r="G71" s="70"/>
      <c r="H71" s="70"/>
      <c r="I71" s="70"/>
      <c r="J71" s="70"/>
      <c r="K71" s="70"/>
      <c r="L71" s="70"/>
      <c r="M71" s="70"/>
      <c r="N71" s="71"/>
      <c r="O71" s="71"/>
      <c r="P71" s="71"/>
      <c r="Q71" s="71"/>
      <c r="R71" s="71"/>
      <c r="S71" s="71"/>
      <c r="T71" s="71"/>
    </row>
    <row r="72" spans="2:20" hidden="1">
      <c r="B72" s="70"/>
      <c r="C72" s="70"/>
      <c r="D72" s="70"/>
      <c r="E72" s="70"/>
      <c r="F72" s="70"/>
      <c r="G72" s="70"/>
      <c r="H72" s="70"/>
      <c r="I72" s="70"/>
      <c r="J72" s="70"/>
      <c r="K72" s="70"/>
      <c r="L72" s="70"/>
      <c r="M72" s="70"/>
      <c r="N72" s="71"/>
      <c r="O72" s="71"/>
      <c r="P72" s="71"/>
      <c r="Q72" s="71"/>
      <c r="R72" s="71"/>
      <c r="S72" s="71"/>
      <c r="T72" s="71"/>
    </row>
    <row r="73" spans="2:20" hidden="1">
      <c r="B73" s="70"/>
      <c r="C73" s="70"/>
      <c r="D73" s="70"/>
      <c r="E73" s="70"/>
      <c r="F73" s="70"/>
      <c r="G73" s="70"/>
      <c r="H73" s="70"/>
      <c r="I73" s="70"/>
      <c r="J73" s="70"/>
      <c r="K73" s="70"/>
      <c r="L73" s="70"/>
      <c r="M73" s="70"/>
      <c r="N73" s="70"/>
      <c r="O73" s="70"/>
      <c r="P73" s="70"/>
      <c r="Q73" s="70"/>
      <c r="R73" s="70"/>
      <c r="S73" s="70"/>
      <c r="T73" s="70"/>
    </row>
    <row r="74" spans="2:20" hidden="1">
      <c r="B74" s="70"/>
      <c r="C74" s="70"/>
      <c r="D74" s="70"/>
      <c r="E74" s="70"/>
      <c r="F74" s="70"/>
      <c r="G74" s="70"/>
      <c r="H74" s="70"/>
      <c r="I74" s="70"/>
      <c r="J74" s="70"/>
      <c r="K74" s="70"/>
      <c r="L74" s="70"/>
      <c r="M74" s="70"/>
      <c r="N74" s="70"/>
      <c r="O74" s="70"/>
      <c r="P74" s="70"/>
      <c r="Q74" s="70"/>
      <c r="R74" s="70"/>
      <c r="S74" s="70"/>
      <c r="T74" s="70"/>
    </row>
    <row r="75" spans="2:20" hidden="1">
      <c r="B75" s="70"/>
      <c r="C75" s="70"/>
      <c r="D75" s="70"/>
      <c r="E75" s="70"/>
      <c r="F75" s="70"/>
      <c r="G75" s="70"/>
      <c r="H75" s="70"/>
      <c r="I75" s="70"/>
      <c r="J75" s="70"/>
      <c r="K75" s="70"/>
      <c r="L75" s="70"/>
      <c r="M75" s="70"/>
      <c r="N75" s="71"/>
      <c r="O75" s="71"/>
      <c r="P75" s="71"/>
      <c r="Q75" s="71"/>
      <c r="R75" s="71"/>
      <c r="S75" s="71"/>
      <c r="T75" s="71"/>
    </row>
    <row r="76" spans="2:20" hidden="1">
      <c r="B76" s="70"/>
      <c r="C76" s="70"/>
      <c r="D76" s="70"/>
      <c r="E76" s="70"/>
      <c r="F76" s="70"/>
      <c r="G76" s="70"/>
      <c r="H76" s="70"/>
      <c r="I76" s="70"/>
      <c r="J76" s="70"/>
      <c r="K76" s="70"/>
      <c r="L76" s="70"/>
      <c r="M76" s="70"/>
      <c r="N76" s="70"/>
      <c r="O76" s="70"/>
      <c r="P76" s="70"/>
      <c r="Q76" s="70"/>
      <c r="R76" s="70"/>
      <c r="S76" s="70"/>
      <c r="T76" s="70"/>
    </row>
    <row r="77" spans="2:20" hidden="1">
      <c r="B77" s="70"/>
      <c r="C77" s="70"/>
      <c r="D77" s="70"/>
      <c r="E77" s="70"/>
      <c r="F77" s="70"/>
      <c r="G77" s="70"/>
      <c r="H77" s="70"/>
      <c r="I77" s="70"/>
      <c r="J77" s="70"/>
      <c r="K77" s="70"/>
      <c r="L77" s="70"/>
      <c r="M77" s="70"/>
      <c r="N77" s="70"/>
      <c r="O77" s="70"/>
      <c r="P77" s="70"/>
      <c r="Q77" s="70"/>
      <c r="R77" s="70"/>
      <c r="S77" s="70"/>
      <c r="T77" s="70"/>
    </row>
    <row r="78" spans="2:20" hidden="1">
      <c r="B78" s="70"/>
      <c r="C78" s="70"/>
      <c r="D78" s="70"/>
      <c r="E78" s="70"/>
      <c r="F78" s="70"/>
      <c r="G78" s="70"/>
      <c r="H78" s="70"/>
      <c r="I78" s="70"/>
      <c r="J78" s="70"/>
      <c r="K78" s="70"/>
      <c r="L78" s="70"/>
      <c r="M78" s="70"/>
      <c r="N78" s="70"/>
      <c r="O78" s="70"/>
      <c r="P78" s="70"/>
      <c r="Q78" s="70"/>
      <c r="R78" s="70"/>
      <c r="S78" s="70"/>
      <c r="T78" s="70"/>
    </row>
    <row r="79" spans="2:20" hidden="1">
      <c r="B79" s="70"/>
      <c r="C79" s="70"/>
      <c r="D79" s="70"/>
      <c r="E79" s="70"/>
      <c r="F79" s="70"/>
      <c r="G79" s="70"/>
      <c r="H79" s="70"/>
      <c r="I79" s="70"/>
      <c r="J79" s="70"/>
      <c r="K79" s="70"/>
      <c r="L79" s="70"/>
      <c r="M79" s="70"/>
      <c r="N79" s="70"/>
      <c r="O79" s="70"/>
      <c r="P79" s="70"/>
      <c r="Q79" s="70"/>
      <c r="R79" s="70"/>
      <c r="S79" s="70"/>
      <c r="T79" s="70"/>
    </row>
    <row r="80" spans="2:20" hidden="1">
      <c r="B80" s="70"/>
      <c r="C80" s="70"/>
      <c r="D80" s="70"/>
      <c r="E80" s="70"/>
      <c r="F80" s="70"/>
      <c r="G80" s="70"/>
      <c r="H80" s="70"/>
      <c r="I80" s="70"/>
      <c r="J80" s="70"/>
      <c r="K80" s="70"/>
      <c r="L80" s="70"/>
      <c r="M80" s="70"/>
      <c r="N80" s="71"/>
      <c r="O80" s="71"/>
      <c r="P80" s="71"/>
      <c r="Q80" s="71"/>
      <c r="R80" s="71"/>
      <c r="S80" s="71"/>
      <c r="T80" s="71"/>
    </row>
    <row r="81" spans="2:20" hidden="1">
      <c r="B81" s="70"/>
      <c r="C81" s="70"/>
      <c r="D81" s="70"/>
      <c r="E81" s="70"/>
      <c r="F81" s="70"/>
      <c r="G81" s="70"/>
      <c r="H81" s="70"/>
      <c r="I81" s="70"/>
      <c r="J81" s="70"/>
      <c r="K81" s="70"/>
      <c r="L81" s="70"/>
      <c r="M81" s="70"/>
      <c r="N81" s="71"/>
      <c r="O81" s="71"/>
      <c r="P81" s="71"/>
      <c r="Q81" s="71"/>
      <c r="R81" s="71"/>
      <c r="S81" s="71"/>
      <c r="T81" s="71"/>
    </row>
    <row r="82" spans="2:20" hidden="1">
      <c r="B82" s="70"/>
      <c r="C82" s="70"/>
      <c r="D82" s="70"/>
      <c r="E82" s="70"/>
      <c r="F82" s="70"/>
      <c r="G82" s="70"/>
      <c r="H82" s="70"/>
      <c r="I82" s="70"/>
      <c r="J82" s="70"/>
      <c r="K82" s="70"/>
      <c r="L82" s="70"/>
      <c r="M82" s="70"/>
      <c r="N82" s="70"/>
      <c r="O82" s="70"/>
      <c r="P82" s="70"/>
      <c r="Q82" s="70"/>
      <c r="R82" s="70"/>
      <c r="S82" s="70"/>
      <c r="T82" s="70"/>
    </row>
    <row r="83" spans="2:20" hidden="1">
      <c r="B83" s="70"/>
      <c r="C83" s="70"/>
      <c r="D83" s="70"/>
      <c r="E83" s="70"/>
      <c r="F83" s="70"/>
      <c r="G83" s="70"/>
      <c r="H83" s="70"/>
      <c r="I83" s="70"/>
      <c r="J83" s="70"/>
      <c r="K83" s="70"/>
      <c r="L83" s="70"/>
      <c r="M83" s="70"/>
      <c r="N83" s="70"/>
      <c r="O83" s="70"/>
      <c r="P83" s="70"/>
      <c r="Q83" s="70"/>
      <c r="R83" s="70"/>
      <c r="S83" s="70"/>
      <c r="T83" s="70"/>
    </row>
    <row r="84" spans="2:20" hidden="1">
      <c r="B84" s="70"/>
      <c r="C84" s="70"/>
      <c r="D84" s="70"/>
      <c r="E84" s="70"/>
      <c r="F84" s="70"/>
      <c r="G84" s="70"/>
      <c r="H84" s="70"/>
      <c r="I84" s="70"/>
      <c r="J84" s="70"/>
      <c r="K84" s="70"/>
      <c r="L84" s="70"/>
      <c r="M84" s="70"/>
      <c r="N84" s="71"/>
      <c r="O84" s="71"/>
      <c r="P84" s="71"/>
      <c r="Q84" s="71"/>
      <c r="R84" s="71"/>
      <c r="S84" s="71"/>
      <c r="T84" s="71"/>
    </row>
    <row r="85" spans="2:20" hidden="1">
      <c r="B85" s="70"/>
      <c r="C85" s="70"/>
      <c r="D85" s="70"/>
      <c r="E85" s="70"/>
      <c r="F85" s="70"/>
      <c r="G85" s="70"/>
      <c r="H85" s="70"/>
      <c r="I85" s="70"/>
      <c r="J85" s="70"/>
      <c r="K85" s="70"/>
      <c r="L85" s="70"/>
      <c r="M85" s="70"/>
      <c r="N85" s="70"/>
      <c r="O85" s="70"/>
      <c r="P85" s="70"/>
      <c r="Q85" s="70"/>
      <c r="R85" s="70"/>
      <c r="S85" s="70"/>
      <c r="T85" s="70"/>
    </row>
    <row r="86" spans="2:20" hidden="1">
      <c r="B86" s="70"/>
      <c r="C86" s="70"/>
      <c r="D86" s="70"/>
      <c r="E86" s="70"/>
      <c r="F86" s="70"/>
      <c r="G86" s="70"/>
      <c r="H86" s="70"/>
      <c r="I86" s="70"/>
      <c r="J86" s="70"/>
      <c r="K86" s="70"/>
      <c r="L86" s="70"/>
      <c r="M86" s="70"/>
      <c r="N86" s="70"/>
      <c r="O86" s="70"/>
      <c r="P86" s="70"/>
      <c r="Q86" s="70"/>
      <c r="R86" s="70"/>
      <c r="S86" s="70"/>
      <c r="T86" s="70"/>
    </row>
    <row r="87" spans="2:20" hidden="1">
      <c r="B87" s="70"/>
      <c r="C87" s="70"/>
      <c r="D87" s="70"/>
      <c r="E87" s="70"/>
      <c r="F87" s="70"/>
      <c r="G87" s="70"/>
      <c r="H87" s="70"/>
      <c r="I87" s="70"/>
      <c r="J87" s="70"/>
      <c r="K87" s="70"/>
      <c r="L87" s="70"/>
      <c r="M87" s="70"/>
      <c r="N87" s="71"/>
      <c r="O87" s="71"/>
      <c r="P87" s="71"/>
      <c r="Q87" s="71"/>
      <c r="R87" s="71"/>
      <c r="S87" s="71"/>
      <c r="T87" s="71"/>
    </row>
    <row r="88" spans="2:20" hidden="1">
      <c r="B88" s="70"/>
      <c r="C88" s="70"/>
      <c r="D88" s="70"/>
      <c r="E88" s="70"/>
      <c r="F88" s="70"/>
      <c r="G88" s="70"/>
      <c r="H88" s="70"/>
      <c r="I88" s="70"/>
      <c r="J88" s="70"/>
      <c r="K88" s="70"/>
      <c r="L88" s="70"/>
      <c r="M88" s="70"/>
      <c r="N88" s="70"/>
      <c r="O88" s="70"/>
      <c r="P88" s="70"/>
      <c r="Q88" s="70"/>
      <c r="R88" s="70"/>
      <c r="S88" s="70"/>
      <c r="T88" s="70"/>
    </row>
    <row r="89" spans="2:20" hidden="1">
      <c r="B89" s="70"/>
      <c r="C89" s="70"/>
      <c r="D89" s="70"/>
      <c r="E89" s="70"/>
      <c r="F89" s="70"/>
      <c r="G89" s="70"/>
      <c r="H89" s="70"/>
      <c r="I89" s="70"/>
      <c r="J89" s="70"/>
      <c r="K89" s="70"/>
      <c r="L89" s="70"/>
      <c r="M89" s="70"/>
      <c r="N89" s="71"/>
      <c r="O89" s="71"/>
      <c r="P89" s="71"/>
      <c r="Q89" s="71"/>
      <c r="R89" s="71"/>
      <c r="S89" s="71"/>
      <c r="T89" s="71"/>
    </row>
    <row r="90" spans="2:20" hidden="1">
      <c r="B90" s="70"/>
      <c r="C90" s="70"/>
      <c r="D90" s="70"/>
      <c r="E90" s="70"/>
      <c r="F90" s="70"/>
      <c r="G90" s="70"/>
      <c r="H90" s="70"/>
      <c r="I90" s="70"/>
      <c r="J90" s="70"/>
      <c r="K90" s="70"/>
      <c r="L90" s="70"/>
      <c r="M90" s="70"/>
      <c r="N90" s="71"/>
      <c r="O90" s="71"/>
      <c r="P90" s="71"/>
      <c r="Q90" s="71"/>
      <c r="R90" s="71"/>
      <c r="S90" s="71"/>
      <c r="T90" s="71"/>
    </row>
    <row r="91" spans="2:20" hidden="1">
      <c r="B91" s="70"/>
      <c r="C91" s="70"/>
      <c r="D91" s="70"/>
      <c r="E91" s="70"/>
      <c r="F91" s="70"/>
      <c r="G91" s="70"/>
      <c r="H91" s="70"/>
      <c r="I91" s="70"/>
      <c r="J91" s="70"/>
      <c r="K91" s="70"/>
      <c r="L91" s="70"/>
      <c r="M91" s="70"/>
      <c r="N91" s="71"/>
      <c r="O91" s="71"/>
      <c r="P91" s="71"/>
      <c r="Q91" s="71"/>
      <c r="R91" s="71"/>
      <c r="S91" s="71"/>
      <c r="T91" s="71"/>
    </row>
    <row r="92" spans="2:20" hidden="1">
      <c r="B92" s="70"/>
      <c r="C92" s="70"/>
      <c r="D92" s="70"/>
      <c r="E92" s="70"/>
      <c r="F92" s="70"/>
      <c r="G92" s="70"/>
      <c r="H92" s="70"/>
      <c r="I92" s="70"/>
      <c r="J92" s="70"/>
      <c r="K92" s="70"/>
      <c r="L92" s="70"/>
      <c r="M92" s="70"/>
      <c r="N92" s="70"/>
      <c r="O92" s="70"/>
      <c r="P92" s="70"/>
      <c r="Q92" s="70"/>
      <c r="R92" s="70"/>
      <c r="S92" s="70"/>
      <c r="T92" s="70"/>
    </row>
    <row r="93" spans="2:20" hidden="1">
      <c r="B93" s="70"/>
      <c r="C93" s="70"/>
      <c r="D93" s="70"/>
      <c r="E93" s="70"/>
      <c r="F93" s="70"/>
      <c r="G93" s="70"/>
      <c r="H93" s="70"/>
      <c r="I93" s="70"/>
      <c r="J93" s="70"/>
      <c r="K93" s="70"/>
      <c r="L93" s="70"/>
      <c r="M93" s="70"/>
      <c r="N93" s="71"/>
      <c r="O93" s="71"/>
      <c r="P93" s="71"/>
      <c r="Q93" s="71"/>
      <c r="R93" s="71"/>
      <c r="S93" s="71"/>
      <c r="T93" s="71"/>
    </row>
    <row r="94" spans="2:20" hidden="1">
      <c r="B94" s="70"/>
      <c r="C94" s="70"/>
      <c r="D94" s="70"/>
      <c r="E94" s="70"/>
      <c r="F94" s="70"/>
      <c r="G94" s="70"/>
      <c r="H94" s="70"/>
      <c r="I94" s="70"/>
      <c r="J94" s="70"/>
      <c r="K94" s="70"/>
      <c r="L94" s="70"/>
      <c r="M94" s="70"/>
      <c r="N94" s="70"/>
      <c r="O94" s="70"/>
      <c r="P94" s="70"/>
      <c r="Q94" s="70"/>
      <c r="R94" s="70"/>
      <c r="S94" s="70"/>
      <c r="T94" s="70"/>
    </row>
    <row r="95" spans="2:20" hidden="1">
      <c r="B95" s="70"/>
      <c r="C95" s="70"/>
      <c r="D95" s="70"/>
      <c r="E95" s="70"/>
      <c r="F95" s="70"/>
      <c r="G95" s="70"/>
      <c r="H95" s="70"/>
      <c r="I95" s="70"/>
      <c r="J95" s="70"/>
      <c r="K95" s="70"/>
      <c r="L95" s="70"/>
      <c r="M95" s="70"/>
      <c r="N95" s="71"/>
      <c r="O95" s="71"/>
      <c r="P95" s="71"/>
      <c r="Q95" s="71"/>
      <c r="R95" s="71"/>
      <c r="S95" s="71"/>
      <c r="T95" s="71"/>
    </row>
    <row r="96" spans="2:20" hidden="1">
      <c r="B96" s="70"/>
      <c r="C96" s="70"/>
      <c r="D96" s="70"/>
      <c r="E96" s="70"/>
      <c r="F96" s="70"/>
      <c r="G96" s="70"/>
      <c r="H96" s="70"/>
      <c r="I96" s="70"/>
      <c r="J96" s="70"/>
      <c r="K96" s="70"/>
      <c r="L96" s="70"/>
      <c r="M96" s="70"/>
      <c r="N96" s="70"/>
      <c r="O96" s="70"/>
      <c r="P96" s="70"/>
      <c r="Q96" s="70"/>
      <c r="R96" s="70"/>
      <c r="S96" s="70"/>
      <c r="T96" s="70"/>
    </row>
    <row r="97" spans="2:20" hidden="1">
      <c r="B97" s="70"/>
      <c r="C97" s="70"/>
      <c r="D97" s="70"/>
      <c r="E97" s="70"/>
      <c r="F97" s="70"/>
      <c r="G97" s="70"/>
      <c r="H97" s="70"/>
      <c r="I97" s="70"/>
      <c r="J97" s="70"/>
      <c r="K97" s="70"/>
      <c r="L97" s="70"/>
      <c r="M97" s="70"/>
      <c r="N97" s="71"/>
      <c r="O97" s="71"/>
      <c r="P97" s="71"/>
      <c r="Q97" s="71"/>
      <c r="R97" s="71"/>
      <c r="S97" s="71"/>
      <c r="T97" s="71"/>
    </row>
    <row r="98" spans="2:20" hidden="1">
      <c r="B98" s="70"/>
      <c r="C98" s="70"/>
      <c r="D98" s="70"/>
      <c r="E98" s="70"/>
      <c r="F98" s="70"/>
      <c r="G98" s="70"/>
      <c r="H98" s="70"/>
      <c r="I98" s="70"/>
      <c r="J98" s="70"/>
      <c r="K98" s="70"/>
      <c r="L98" s="70"/>
      <c r="M98" s="70"/>
      <c r="N98" s="71"/>
      <c r="O98" s="71"/>
      <c r="P98" s="71"/>
      <c r="Q98" s="71"/>
      <c r="R98" s="71"/>
      <c r="S98" s="71"/>
      <c r="T98" s="71"/>
    </row>
    <row r="99" spans="2:20" hidden="1">
      <c r="B99" s="70"/>
      <c r="C99" s="70"/>
      <c r="D99" s="70"/>
      <c r="E99" s="70"/>
      <c r="F99" s="70"/>
      <c r="G99" s="70"/>
      <c r="H99" s="70"/>
      <c r="I99" s="70"/>
      <c r="J99" s="70"/>
      <c r="K99" s="70"/>
      <c r="L99" s="70"/>
      <c r="M99" s="70"/>
      <c r="N99" s="71"/>
      <c r="O99" s="71"/>
      <c r="P99" s="71"/>
      <c r="Q99" s="71"/>
      <c r="R99" s="71"/>
      <c r="S99" s="71"/>
      <c r="T99" s="71"/>
    </row>
    <row r="100" spans="2:20" ht="14.5" hidden="1">
      <c r="B100" s="80"/>
      <c r="C100" s="66"/>
      <c r="D100" s="66"/>
      <c r="E100" s="66"/>
      <c r="F100" s="66"/>
      <c r="G100" s="66"/>
      <c r="H100" s="66"/>
      <c r="I100" s="66"/>
      <c r="J100" s="66"/>
      <c r="K100" s="66"/>
      <c r="L100" s="66"/>
      <c r="M100" s="66"/>
      <c r="N100" s="66"/>
      <c r="O100" s="66"/>
      <c r="P100" s="66"/>
      <c r="Q100" s="66"/>
      <c r="R100" s="66"/>
      <c r="S100" s="66"/>
      <c r="T100" s="66"/>
    </row>
    <row r="101" spans="2:20" hidden="1">
      <c r="B101" s="2"/>
      <c r="C101" s="2"/>
      <c r="D101" s="2"/>
      <c r="E101" s="2"/>
      <c r="F101" s="2"/>
      <c r="G101" s="2"/>
      <c r="H101" s="2"/>
      <c r="I101" s="2"/>
      <c r="J101" s="2"/>
      <c r="K101" s="2"/>
      <c r="L101" s="2"/>
      <c r="M101" s="2"/>
      <c r="N101" s="2"/>
      <c r="O101" s="2"/>
      <c r="P101" s="2"/>
      <c r="Q101" s="2"/>
      <c r="R101" s="2"/>
      <c r="S101" s="2"/>
      <c r="T101" s="2"/>
    </row>
  </sheetData>
  <sheetProtection algorithmName="SHA-512" hashValue="dKwCkJ5MSwKcum99ofWXpH0ItG2Tn+YMzSfIOZ8v15LMzFlGpTnmn0HWDMFlb1MvMXJJVqCknLZ3/AY4YcYSDg==" saltValue="Xfs9VEePLMJW/1QA2RRlhQ==" spinCount="100000" sheet="1" objects="1" scenarios="1" selectLockedCells="1"/>
  <mergeCells count="39">
    <mergeCell ref="B7:C7"/>
    <mergeCell ref="D7:F7"/>
    <mergeCell ref="B8:C8"/>
    <mergeCell ref="D8:F8"/>
    <mergeCell ref="B2:F2"/>
    <mergeCell ref="B3:F3"/>
    <mergeCell ref="B4:F4"/>
    <mergeCell ref="B5:F5"/>
    <mergeCell ref="B6:F6"/>
    <mergeCell ref="D18:F18"/>
    <mergeCell ref="B9:C9"/>
    <mergeCell ref="D9:F9"/>
    <mergeCell ref="B10:C10"/>
    <mergeCell ref="D10:F10"/>
    <mergeCell ref="B11:C11"/>
    <mergeCell ref="D11:F11"/>
    <mergeCell ref="B12:C12"/>
    <mergeCell ref="D12:F12"/>
    <mergeCell ref="B13:C13"/>
    <mergeCell ref="D13:F13"/>
    <mergeCell ref="D14:F14"/>
    <mergeCell ref="B15:C15"/>
    <mergeCell ref="D15:F15"/>
    <mergeCell ref="D16:F16"/>
    <mergeCell ref="D17:F17"/>
    <mergeCell ref="B17:C17"/>
    <mergeCell ref="B19:C19"/>
    <mergeCell ref="B18:C18"/>
    <mergeCell ref="B16:C16"/>
    <mergeCell ref="B14:C14"/>
    <mergeCell ref="B23:C23"/>
    <mergeCell ref="D23:F23"/>
    <mergeCell ref="B20:C20"/>
    <mergeCell ref="B22:C22"/>
    <mergeCell ref="D19:F19"/>
    <mergeCell ref="D20:F20"/>
    <mergeCell ref="B21:C21"/>
    <mergeCell ref="D21:F21"/>
    <mergeCell ref="D22:F2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7"/>
  <sheetViews>
    <sheetView showGridLines="0" workbookViewId="0">
      <selection activeCell="A2" sqref="A2"/>
    </sheetView>
  </sheetViews>
  <sheetFormatPr defaultColWidth="9.1796875" defaultRowHeight="12.5"/>
  <cols>
    <col min="1" max="1" width="9.1796875" style="7"/>
    <col min="2" max="28" width="10.54296875" style="7" customWidth="1"/>
    <col min="29" max="16384" width="9.1796875" style="7"/>
  </cols>
  <sheetData>
    <row r="1" spans="1:28" ht="12.75" customHeight="1">
      <c r="A1" s="61" t="s">
        <v>191</v>
      </c>
      <c r="B1" s="448" t="s">
        <v>192</v>
      </c>
      <c r="C1" s="448"/>
      <c r="D1" s="448"/>
      <c r="E1" s="448"/>
      <c r="F1" s="448"/>
      <c r="G1" s="448"/>
      <c r="H1" s="448"/>
    </row>
    <row r="2" spans="1:28" ht="12.75" customHeight="1">
      <c r="A2" s="61" t="s">
        <v>160</v>
      </c>
      <c r="B2" s="449"/>
      <c r="C2" s="449"/>
      <c r="D2" s="449"/>
      <c r="E2" s="449"/>
      <c r="F2" s="449"/>
      <c r="G2" s="449"/>
      <c r="H2" s="449"/>
    </row>
    <row r="3" spans="1:28">
      <c r="B3" s="450" t="s">
        <v>193</v>
      </c>
      <c r="C3" s="459" t="s">
        <v>194</v>
      </c>
      <c r="D3" s="455"/>
      <c r="E3" s="452" t="s">
        <v>195</v>
      </c>
      <c r="F3" s="453"/>
      <c r="G3" s="453"/>
      <c r="H3" s="455"/>
      <c r="I3" s="452" t="s">
        <v>7</v>
      </c>
      <c r="J3" s="453"/>
      <c r="K3" s="453"/>
      <c r="L3" s="454"/>
      <c r="M3" s="452" t="s">
        <v>196</v>
      </c>
      <c r="N3" s="453"/>
      <c r="O3" s="453"/>
      <c r="P3" s="453"/>
      <c r="Q3" s="456" t="s">
        <v>197</v>
      </c>
      <c r="R3" s="457"/>
      <c r="S3" s="457"/>
      <c r="T3" s="458"/>
      <c r="U3" s="452" t="s">
        <v>198</v>
      </c>
      <c r="V3" s="453"/>
      <c r="W3" s="453"/>
      <c r="X3" s="454"/>
      <c r="Y3" s="452" t="s">
        <v>199</v>
      </c>
      <c r="Z3" s="453"/>
      <c r="AA3" s="453"/>
      <c r="AB3" s="454"/>
    </row>
    <row r="4" spans="1:28">
      <c r="B4" s="451"/>
      <c r="C4" s="95" t="s">
        <v>200</v>
      </c>
      <c r="D4" s="96" t="s">
        <v>201</v>
      </c>
      <c r="E4" s="277" t="s">
        <v>202</v>
      </c>
      <c r="F4" s="278" t="s">
        <v>203</v>
      </c>
      <c r="G4" s="278" t="s">
        <v>204</v>
      </c>
      <c r="H4" s="279" t="s">
        <v>205</v>
      </c>
      <c r="I4" s="277" t="s">
        <v>202</v>
      </c>
      <c r="J4" s="278" t="s">
        <v>203</v>
      </c>
      <c r="K4" s="278" t="s">
        <v>204</v>
      </c>
      <c r="L4" s="279" t="s">
        <v>205</v>
      </c>
      <c r="M4" s="277" t="s">
        <v>202</v>
      </c>
      <c r="N4" s="278" t="s">
        <v>203</v>
      </c>
      <c r="O4" s="278" t="s">
        <v>204</v>
      </c>
      <c r="P4" s="278" t="s">
        <v>205</v>
      </c>
      <c r="Q4" s="277" t="s">
        <v>202</v>
      </c>
      <c r="R4" s="278" t="s">
        <v>203</v>
      </c>
      <c r="S4" s="278" t="s">
        <v>204</v>
      </c>
      <c r="T4" s="279" t="s">
        <v>205</v>
      </c>
      <c r="U4" s="277" t="s">
        <v>202</v>
      </c>
      <c r="V4" s="278" t="s">
        <v>203</v>
      </c>
      <c r="W4" s="278" t="s">
        <v>204</v>
      </c>
      <c r="X4" s="279" t="s">
        <v>205</v>
      </c>
      <c r="Y4" s="277" t="s">
        <v>202</v>
      </c>
      <c r="Z4" s="278" t="s">
        <v>203</v>
      </c>
      <c r="AA4" s="278" t="s">
        <v>204</v>
      </c>
      <c r="AB4" s="279" t="s">
        <v>205</v>
      </c>
    </row>
    <row r="5" spans="1:28">
      <c r="B5" s="9"/>
      <c r="C5" s="16"/>
      <c r="D5" s="16"/>
      <c r="E5" s="10"/>
      <c r="F5" s="16"/>
      <c r="G5" s="16"/>
      <c r="H5" s="11"/>
      <c r="I5" s="12"/>
      <c r="J5" s="84"/>
      <c r="K5" s="84"/>
      <c r="L5" s="13"/>
      <c r="M5" s="10"/>
      <c r="N5" s="16"/>
      <c r="O5" s="16"/>
      <c r="P5" s="11"/>
      <c r="Q5" s="10"/>
      <c r="R5" s="16"/>
      <c r="S5" s="16"/>
      <c r="T5" s="11"/>
      <c r="U5" s="8"/>
      <c r="V5" s="6"/>
      <c r="W5" s="6"/>
      <c r="X5" s="6"/>
      <c r="Y5" s="8"/>
      <c r="Z5" s="6"/>
      <c r="AA5" s="6"/>
      <c r="AB5" s="280"/>
    </row>
    <row r="6" spans="1:28" s="21" customFormat="1">
      <c r="B6" s="17">
        <v>0</v>
      </c>
      <c r="C6" s="20">
        <v>1</v>
      </c>
      <c r="D6" s="20" t="s">
        <v>206</v>
      </c>
      <c r="E6" s="18"/>
      <c r="F6" s="20">
        <v>40</v>
      </c>
      <c r="G6" s="20"/>
      <c r="H6" s="19"/>
      <c r="I6" s="18"/>
      <c r="J6" s="20">
        <v>40</v>
      </c>
      <c r="K6" s="20"/>
      <c r="L6" s="19"/>
      <c r="M6" s="18"/>
      <c r="N6" s="20"/>
      <c r="O6" s="20"/>
      <c r="P6" s="19"/>
      <c r="Q6" s="18"/>
      <c r="R6" s="20"/>
      <c r="S6" s="20"/>
      <c r="T6" s="19"/>
      <c r="U6" s="18"/>
      <c r="V6" s="20"/>
      <c r="W6" s="20"/>
      <c r="X6" s="20"/>
      <c r="Y6" s="18"/>
      <c r="Z6" s="20">
        <v>40</v>
      </c>
      <c r="AA6" s="20"/>
      <c r="AB6" s="19"/>
    </row>
    <row r="7" spans="1:28">
      <c r="B7" s="9">
        <v>7</v>
      </c>
      <c r="C7" s="16">
        <v>0.15</v>
      </c>
      <c r="D7" s="16" t="s">
        <v>206</v>
      </c>
      <c r="E7" s="10">
        <v>72</v>
      </c>
      <c r="F7" s="16">
        <v>75</v>
      </c>
      <c r="G7" s="16">
        <v>78</v>
      </c>
      <c r="H7" s="11">
        <v>11</v>
      </c>
      <c r="I7" s="10">
        <v>72</v>
      </c>
      <c r="J7" s="16">
        <v>75</v>
      </c>
      <c r="K7" s="16">
        <v>78</v>
      </c>
      <c r="L7" s="11">
        <v>10</v>
      </c>
      <c r="M7" s="10"/>
      <c r="N7" s="16"/>
      <c r="O7" s="16"/>
      <c r="P7" s="11"/>
      <c r="Q7" s="10"/>
      <c r="R7" s="16"/>
      <c r="S7" s="16"/>
      <c r="T7" s="11"/>
      <c r="U7" s="10"/>
      <c r="V7" s="16"/>
      <c r="W7" s="16"/>
      <c r="X7" s="16"/>
      <c r="Y7" s="10">
        <f>Z7*0.96</f>
        <v>72</v>
      </c>
      <c r="Z7" s="16">
        <v>75</v>
      </c>
      <c r="AA7" s="16">
        <f>Z7*1.04</f>
        <v>78</v>
      </c>
      <c r="AB7" s="11">
        <v>11</v>
      </c>
    </row>
    <row r="8" spans="1:28" s="21" customFormat="1">
      <c r="B8" s="17">
        <v>14</v>
      </c>
      <c r="C8" s="20">
        <v>0.15</v>
      </c>
      <c r="D8" s="20" t="s">
        <v>206</v>
      </c>
      <c r="E8" s="18">
        <v>125</v>
      </c>
      <c r="F8" s="20">
        <v>130</v>
      </c>
      <c r="G8" s="20">
        <v>135</v>
      </c>
      <c r="H8" s="19">
        <v>17</v>
      </c>
      <c r="I8" s="18">
        <v>120</v>
      </c>
      <c r="J8" s="20">
        <v>125</v>
      </c>
      <c r="K8" s="20">
        <v>130</v>
      </c>
      <c r="L8" s="19">
        <v>17</v>
      </c>
      <c r="M8" s="18"/>
      <c r="N8" s="20"/>
      <c r="O8" s="20"/>
      <c r="P8" s="19"/>
      <c r="Q8" s="18"/>
      <c r="R8" s="20"/>
      <c r="S8" s="20"/>
      <c r="T8" s="19"/>
      <c r="U8" s="18"/>
      <c r="V8" s="20"/>
      <c r="W8" s="20"/>
      <c r="X8" s="20"/>
      <c r="Y8" s="97">
        <f t="shared" ref="Y8:Y26" si="0">Z8*0.96</f>
        <v>110.39999999999999</v>
      </c>
      <c r="Z8" s="20">
        <v>115</v>
      </c>
      <c r="AA8" s="82">
        <f t="shared" ref="AA8:AA26" si="1">Z8*1.04</f>
        <v>119.60000000000001</v>
      </c>
      <c r="AB8" s="19">
        <v>21</v>
      </c>
    </row>
    <row r="9" spans="1:28">
      <c r="B9" s="9">
        <v>21</v>
      </c>
      <c r="C9" s="16">
        <v>0.15</v>
      </c>
      <c r="D9" s="16" t="s">
        <v>206</v>
      </c>
      <c r="E9" s="10">
        <v>188</v>
      </c>
      <c r="F9" s="16">
        <v>195</v>
      </c>
      <c r="G9" s="16">
        <v>202</v>
      </c>
      <c r="H9" s="11">
        <v>22</v>
      </c>
      <c r="I9" s="10">
        <v>180</v>
      </c>
      <c r="J9" s="16">
        <v>187</v>
      </c>
      <c r="K9" s="16">
        <v>194</v>
      </c>
      <c r="L9" s="11">
        <v>23</v>
      </c>
      <c r="M9" s="10"/>
      <c r="N9" s="16"/>
      <c r="O9" s="16"/>
      <c r="P9" s="11"/>
      <c r="Q9" s="10"/>
      <c r="R9" s="16"/>
      <c r="S9" s="16"/>
      <c r="T9" s="11"/>
      <c r="U9" s="10"/>
      <c r="V9" s="16"/>
      <c r="W9" s="16"/>
      <c r="X9" s="16"/>
      <c r="Y9" s="98">
        <f t="shared" si="0"/>
        <v>168</v>
      </c>
      <c r="Z9" s="16">
        <v>175</v>
      </c>
      <c r="AA9" s="83">
        <f t="shared" si="1"/>
        <v>182</v>
      </c>
      <c r="AB9" s="11">
        <v>25</v>
      </c>
    </row>
    <row r="10" spans="1:28" s="21" customFormat="1">
      <c r="B10" s="17">
        <v>28</v>
      </c>
      <c r="C10" s="20">
        <v>0.15</v>
      </c>
      <c r="D10" s="20">
        <v>60</v>
      </c>
      <c r="E10" s="18">
        <v>265</v>
      </c>
      <c r="F10" s="20">
        <v>275</v>
      </c>
      <c r="G10" s="20">
        <v>285</v>
      </c>
      <c r="H10" s="19">
        <v>28</v>
      </c>
      <c r="I10" s="18">
        <v>247</v>
      </c>
      <c r="J10" s="20">
        <v>257</v>
      </c>
      <c r="K10" s="20">
        <v>267</v>
      </c>
      <c r="L10" s="19">
        <v>29</v>
      </c>
      <c r="M10" s="18"/>
      <c r="N10" s="20"/>
      <c r="O10" s="20"/>
      <c r="P10" s="19"/>
      <c r="Q10" s="18"/>
      <c r="R10" s="20"/>
      <c r="S10" s="20"/>
      <c r="T10" s="19"/>
      <c r="U10" s="18"/>
      <c r="V10" s="20"/>
      <c r="W10" s="20"/>
      <c r="X10" s="20"/>
      <c r="Y10" s="97">
        <f t="shared" si="0"/>
        <v>238.07999999999998</v>
      </c>
      <c r="Z10" s="20">
        <v>248</v>
      </c>
      <c r="AA10" s="82">
        <f t="shared" si="1"/>
        <v>257.92</v>
      </c>
      <c r="AB10" s="19">
        <v>29</v>
      </c>
    </row>
    <row r="11" spans="1:28">
      <c r="B11" s="9">
        <v>35</v>
      </c>
      <c r="C11" s="16">
        <v>0.15</v>
      </c>
      <c r="D11" s="16">
        <v>65</v>
      </c>
      <c r="E11" s="10">
        <v>354</v>
      </c>
      <c r="F11" s="16">
        <v>367</v>
      </c>
      <c r="G11" s="16">
        <v>380</v>
      </c>
      <c r="H11" s="11">
        <v>35</v>
      </c>
      <c r="I11" s="10">
        <v>324</v>
      </c>
      <c r="J11" s="16">
        <v>337</v>
      </c>
      <c r="K11" s="16">
        <v>350</v>
      </c>
      <c r="L11" s="11">
        <v>34</v>
      </c>
      <c r="M11" s="10"/>
      <c r="N11" s="16"/>
      <c r="O11" s="16"/>
      <c r="P11" s="11"/>
      <c r="Q11" s="10"/>
      <c r="R11" s="16"/>
      <c r="S11" s="16"/>
      <c r="T11" s="11"/>
      <c r="U11" s="10"/>
      <c r="V11" s="16"/>
      <c r="W11" s="16"/>
      <c r="X11" s="16"/>
      <c r="Y11" s="98">
        <f t="shared" si="0"/>
        <v>321.59999999999997</v>
      </c>
      <c r="Z11" s="16">
        <v>335</v>
      </c>
      <c r="AA11" s="83">
        <f t="shared" si="1"/>
        <v>348.40000000000003</v>
      </c>
      <c r="AB11" s="11">
        <v>33</v>
      </c>
    </row>
    <row r="12" spans="1:28" s="21" customFormat="1">
      <c r="B12" s="17">
        <v>42</v>
      </c>
      <c r="C12" s="20">
        <v>0.15</v>
      </c>
      <c r="D12" s="20">
        <v>70</v>
      </c>
      <c r="E12" s="18">
        <v>458</v>
      </c>
      <c r="F12" s="20">
        <v>475</v>
      </c>
      <c r="G12" s="20">
        <v>492</v>
      </c>
      <c r="H12" s="19">
        <v>41</v>
      </c>
      <c r="I12" s="18">
        <v>412</v>
      </c>
      <c r="J12" s="20">
        <v>429</v>
      </c>
      <c r="K12" s="20">
        <v>446</v>
      </c>
      <c r="L12" s="19">
        <v>37</v>
      </c>
      <c r="M12" s="18"/>
      <c r="N12" s="20"/>
      <c r="O12" s="20"/>
      <c r="P12" s="19"/>
      <c r="Q12" s="18"/>
      <c r="R12" s="20"/>
      <c r="S12" s="20"/>
      <c r="T12" s="19"/>
      <c r="U12" s="18"/>
      <c r="V12" s="20"/>
      <c r="W12" s="20"/>
      <c r="X12" s="20"/>
      <c r="Y12" s="97">
        <f t="shared" si="0"/>
        <v>408</v>
      </c>
      <c r="Z12" s="20">
        <v>425</v>
      </c>
      <c r="AA12" s="82">
        <f t="shared" si="1"/>
        <v>442</v>
      </c>
      <c r="AB12" s="19">
        <v>37</v>
      </c>
    </row>
    <row r="13" spans="1:28">
      <c r="B13" s="9">
        <v>49</v>
      </c>
      <c r="C13" s="16">
        <v>0.15</v>
      </c>
      <c r="D13" s="16">
        <v>73</v>
      </c>
      <c r="E13" s="10">
        <v>563</v>
      </c>
      <c r="F13" s="16">
        <v>583</v>
      </c>
      <c r="G13" s="16">
        <v>603</v>
      </c>
      <c r="H13" s="11">
        <v>47</v>
      </c>
      <c r="I13" s="10">
        <v>508</v>
      </c>
      <c r="J13" s="16">
        <v>529</v>
      </c>
      <c r="K13" s="16">
        <v>550</v>
      </c>
      <c r="L13" s="11">
        <v>41</v>
      </c>
      <c r="M13" s="10"/>
      <c r="N13" s="16"/>
      <c r="O13" s="16"/>
      <c r="P13" s="11"/>
      <c r="Q13" s="10"/>
      <c r="R13" s="16"/>
      <c r="S13" s="16"/>
      <c r="T13" s="11"/>
      <c r="U13" s="10"/>
      <c r="V13" s="16"/>
      <c r="W13" s="16"/>
      <c r="X13" s="16"/>
      <c r="Y13" s="98">
        <f t="shared" si="0"/>
        <v>508.79999999999995</v>
      </c>
      <c r="Z13" s="16">
        <v>530</v>
      </c>
      <c r="AA13" s="83">
        <f t="shared" si="1"/>
        <v>551.20000000000005</v>
      </c>
      <c r="AB13" s="11">
        <v>41</v>
      </c>
    </row>
    <row r="14" spans="1:28" s="21" customFormat="1">
      <c r="B14" s="17">
        <v>56</v>
      </c>
      <c r="C14" s="20">
        <v>0.15</v>
      </c>
      <c r="D14" s="20">
        <v>77.5</v>
      </c>
      <c r="E14" s="18">
        <v>661</v>
      </c>
      <c r="F14" s="20">
        <v>685</v>
      </c>
      <c r="G14" s="20">
        <v>709</v>
      </c>
      <c r="H14" s="19">
        <v>51</v>
      </c>
      <c r="I14" s="18">
        <v>599</v>
      </c>
      <c r="J14" s="20">
        <v>624</v>
      </c>
      <c r="K14" s="20">
        <v>649</v>
      </c>
      <c r="L14" s="19">
        <v>45</v>
      </c>
      <c r="M14" s="18"/>
      <c r="N14" s="20"/>
      <c r="O14" s="20"/>
      <c r="P14" s="19"/>
      <c r="Q14" s="18"/>
      <c r="R14" s="20"/>
      <c r="S14" s="20"/>
      <c r="T14" s="19"/>
      <c r="U14" s="18"/>
      <c r="V14" s="20"/>
      <c r="W14" s="20"/>
      <c r="X14" s="20"/>
      <c r="Y14" s="97">
        <f t="shared" si="0"/>
        <v>619.19999999999993</v>
      </c>
      <c r="Z14" s="20">
        <v>645</v>
      </c>
      <c r="AA14" s="82">
        <f t="shared" si="1"/>
        <v>670.80000000000007</v>
      </c>
      <c r="AB14" s="19">
        <v>45</v>
      </c>
    </row>
    <row r="15" spans="1:28">
      <c r="B15" s="9">
        <v>63</v>
      </c>
      <c r="C15" s="16">
        <v>0.15</v>
      </c>
      <c r="D15" s="16">
        <v>79</v>
      </c>
      <c r="E15" s="10">
        <v>755</v>
      </c>
      <c r="F15" s="16">
        <v>782</v>
      </c>
      <c r="G15" s="16">
        <v>809</v>
      </c>
      <c r="H15" s="11">
        <v>55</v>
      </c>
      <c r="I15" s="10">
        <v>690</v>
      </c>
      <c r="J15" s="16">
        <v>719</v>
      </c>
      <c r="K15" s="16">
        <v>748</v>
      </c>
      <c r="L15" s="11">
        <v>49</v>
      </c>
      <c r="M15" s="10"/>
      <c r="N15" s="16"/>
      <c r="O15" s="16"/>
      <c r="P15" s="11"/>
      <c r="Q15" s="10"/>
      <c r="R15" s="16"/>
      <c r="S15" s="16"/>
      <c r="T15" s="11"/>
      <c r="U15" s="10"/>
      <c r="V15" s="16"/>
      <c r="W15" s="16"/>
      <c r="X15" s="16"/>
      <c r="Y15" s="98">
        <f t="shared" si="0"/>
        <v>715.19999999999993</v>
      </c>
      <c r="Z15" s="16">
        <v>745</v>
      </c>
      <c r="AA15" s="83">
        <f t="shared" si="1"/>
        <v>774.80000000000007</v>
      </c>
      <c r="AB15" s="11">
        <v>49</v>
      </c>
    </row>
    <row r="16" spans="1:28" s="21" customFormat="1">
      <c r="B16" s="17">
        <v>70</v>
      </c>
      <c r="C16" s="20">
        <v>0.15</v>
      </c>
      <c r="D16" s="20">
        <v>81</v>
      </c>
      <c r="E16" s="18">
        <v>843</v>
      </c>
      <c r="F16" s="20">
        <v>874</v>
      </c>
      <c r="G16" s="20">
        <v>905</v>
      </c>
      <c r="H16" s="19">
        <v>58</v>
      </c>
      <c r="I16" s="18">
        <v>777</v>
      </c>
      <c r="J16" s="20">
        <v>809</v>
      </c>
      <c r="K16" s="20">
        <v>841</v>
      </c>
      <c r="L16" s="19">
        <v>53</v>
      </c>
      <c r="M16" s="18"/>
      <c r="N16" s="20"/>
      <c r="O16" s="20"/>
      <c r="P16" s="19"/>
      <c r="Q16" s="18"/>
      <c r="R16" s="20"/>
      <c r="S16" s="20"/>
      <c r="T16" s="19"/>
      <c r="U16" s="18"/>
      <c r="V16" s="20"/>
      <c r="W16" s="20"/>
      <c r="X16" s="20"/>
      <c r="Y16" s="97">
        <f t="shared" si="0"/>
        <v>814.07999999999993</v>
      </c>
      <c r="Z16" s="20">
        <v>848</v>
      </c>
      <c r="AA16" s="82">
        <f t="shared" si="1"/>
        <v>881.92000000000007</v>
      </c>
      <c r="AB16" s="19">
        <v>53</v>
      </c>
    </row>
    <row r="17" spans="1:29">
      <c r="B17" s="9">
        <v>77</v>
      </c>
      <c r="C17" s="16">
        <v>0.15</v>
      </c>
      <c r="D17" s="16">
        <v>82.5</v>
      </c>
      <c r="E17" s="10">
        <v>927</v>
      </c>
      <c r="F17" s="16">
        <v>961</v>
      </c>
      <c r="G17" s="16">
        <v>995</v>
      </c>
      <c r="H17" s="11">
        <v>60</v>
      </c>
      <c r="I17" s="10">
        <v>852</v>
      </c>
      <c r="J17" s="16">
        <v>887</v>
      </c>
      <c r="K17" s="16">
        <v>922</v>
      </c>
      <c r="L17" s="11">
        <v>56</v>
      </c>
      <c r="M17" s="10"/>
      <c r="N17" s="16"/>
      <c r="O17" s="16"/>
      <c r="P17" s="11"/>
      <c r="Q17" s="10"/>
      <c r="R17" s="16"/>
      <c r="S17" s="16"/>
      <c r="T17" s="11"/>
      <c r="U17" s="10"/>
      <c r="V17" s="16"/>
      <c r="W17" s="16"/>
      <c r="X17" s="16"/>
      <c r="Y17" s="98">
        <f t="shared" si="0"/>
        <v>901.43999999999994</v>
      </c>
      <c r="Z17" s="16">
        <v>939</v>
      </c>
      <c r="AA17" s="83">
        <f t="shared" si="1"/>
        <v>976.56000000000006</v>
      </c>
      <c r="AB17" s="11">
        <v>57</v>
      </c>
    </row>
    <row r="18" spans="1:29" s="21" customFormat="1">
      <c r="B18" s="17">
        <v>84</v>
      </c>
      <c r="C18" s="20">
        <v>0.15</v>
      </c>
      <c r="D18" s="20">
        <v>83</v>
      </c>
      <c r="E18" s="18">
        <v>1006</v>
      </c>
      <c r="F18" s="20">
        <v>1043</v>
      </c>
      <c r="G18" s="20">
        <v>1080</v>
      </c>
      <c r="H18" s="19">
        <v>64</v>
      </c>
      <c r="I18" s="18">
        <v>919</v>
      </c>
      <c r="J18" s="20">
        <v>957</v>
      </c>
      <c r="K18" s="20">
        <v>995</v>
      </c>
      <c r="L18" s="19">
        <v>60</v>
      </c>
      <c r="M18" s="18"/>
      <c r="N18" s="20"/>
      <c r="O18" s="20"/>
      <c r="P18" s="19"/>
      <c r="Q18" s="18"/>
      <c r="R18" s="20"/>
      <c r="S18" s="20"/>
      <c r="T18" s="19"/>
      <c r="U18" s="18"/>
      <c r="V18" s="20"/>
      <c r="W18" s="20"/>
      <c r="X18" s="20"/>
      <c r="Y18" s="97">
        <f t="shared" si="0"/>
        <v>984</v>
      </c>
      <c r="Z18" s="20">
        <v>1025</v>
      </c>
      <c r="AA18" s="82">
        <f t="shared" si="1"/>
        <v>1066</v>
      </c>
      <c r="AB18" s="19">
        <v>60</v>
      </c>
    </row>
    <row r="19" spans="1:29">
      <c r="B19" s="9">
        <v>91</v>
      </c>
      <c r="C19" s="16">
        <v>0.15</v>
      </c>
      <c r="D19" s="16">
        <v>84</v>
      </c>
      <c r="E19" s="10">
        <v>1084</v>
      </c>
      <c r="F19" s="16">
        <v>1123</v>
      </c>
      <c r="G19" s="16">
        <v>1162</v>
      </c>
      <c r="H19" s="11">
        <v>66</v>
      </c>
      <c r="I19" s="10">
        <v>976</v>
      </c>
      <c r="J19" s="16">
        <v>1017</v>
      </c>
      <c r="K19" s="16">
        <v>1058</v>
      </c>
      <c r="L19" s="11">
        <v>64</v>
      </c>
      <c r="M19" s="10"/>
      <c r="N19" s="16"/>
      <c r="O19" s="16"/>
      <c r="P19" s="11"/>
      <c r="Q19" s="10"/>
      <c r="R19" s="16"/>
      <c r="S19" s="16"/>
      <c r="T19" s="11"/>
      <c r="U19" s="10"/>
      <c r="V19" s="16"/>
      <c r="W19" s="16"/>
      <c r="X19" s="16"/>
      <c r="Y19" s="98">
        <f t="shared" si="0"/>
        <v>1060.8</v>
      </c>
      <c r="Z19" s="16">
        <v>1105</v>
      </c>
      <c r="AA19" s="83">
        <f t="shared" si="1"/>
        <v>1149.2</v>
      </c>
      <c r="AB19" s="11">
        <v>63</v>
      </c>
    </row>
    <row r="20" spans="1:29" s="21" customFormat="1">
      <c r="B20" s="17">
        <v>98</v>
      </c>
      <c r="C20" s="20">
        <v>0.15</v>
      </c>
      <c r="D20" s="20">
        <v>85</v>
      </c>
      <c r="E20" s="18">
        <v>1155</v>
      </c>
      <c r="F20" s="20">
        <v>1197</v>
      </c>
      <c r="G20" s="20">
        <v>1239</v>
      </c>
      <c r="H20" s="19">
        <v>68</v>
      </c>
      <c r="I20" s="18">
        <v>1029</v>
      </c>
      <c r="J20" s="20">
        <v>1072</v>
      </c>
      <c r="K20" s="20">
        <v>1115</v>
      </c>
      <c r="L20" s="19">
        <v>67</v>
      </c>
      <c r="M20" s="18"/>
      <c r="N20" s="20"/>
      <c r="O20" s="20"/>
      <c r="P20" s="19"/>
      <c r="Q20" s="18"/>
      <c r="R20" s="20"/>
      <c r="S20" s="20"/>
      <c r="T20" s="19"/>
      <c r="U20" s="18"/>
      <c r="V20" s="20"/>
      <c r="W20" s="20"/>
      <c r="X20" s="20"/>
      <c r="Y20" s="97">
        <f t="shared" si="0"/>
        <v>1132.8</v>
      </c>
      <c r="Z20" s="20">
        <v>1180</v>
      </c>
      <c r="AA20" s="82">
        <f t="shared" si="1"/>
        <v>1227.2</v>
      </c>
      <c r="AB20" s="19">
        <v>66</v>
      </c>
    </row>
    <row r="21" spans="1:29">
      <c r="B21" s="9">
        <v>105</v>
      </c>
      <c r="C21" s="16">
        <v>0.15</v>
      </c>
      <c r="D21" s="16">
        <v>86</v>
      </c>
      <c r="E21" s="10">
        <v>1220</v>
      </c>
      <c r="F21" s="16">
        <v>1264</v>
      </c>
      <c r="G21" s="16">
        <v>1308</v>
      </c>
      <c r="H21" s="11">
        <v>70</v>
      </c>
      <c r="I21" s="10">
        <v>1077</v>
      </c>
      <c r="J21" s="16">
        <v>1122</v>
      </c>
      <c r="K21" s="16">
        <v>1167</v>
      </c>
      <c r="L21" s="11">
        <v>70</v>
      </c>
      <c r="M21" s="10"/>
      <c r="N21" s="16"/>
      <c r="O21" s="16"/>
      <c r="P21" s="11"/>
      <c r="Q21" s="10"/>
      <c r="R21" s="16"/>
      <c r="S21" s="16"/>
      <c r="T21" s="11"/>
      <c r="U21" s="10"/>
      <c r="V21" s="16"/>
      <c r="W21" s="16"/>
      <c r="X21" s="16"/>
      <c r="Y21" s="98">
        <f t="shared" si="0"/>
        <v>1198.08</v>
      </c>
      <c r="Z21" s="16">
        <v>1248</v>
      </c>
      <c r="AA21" s="83">
        <f t="shared" si="1"/>
        <v>1297.92</v>
      </c>
      <c r="AB21" s="11">
        <v>70</v>
      </c>
    </row>
    <row r="22" spans="1:29" s="21" customFormat="1">
      <c r="B22" s="17">
        <v>112</v>
      </c>
      <c r="C22" s="20">
        <v>0.15</v>
      </c>
      <c r="D22" s="20">
        <v>87</v>
      </c>
      <c r="E22" s="18">
        <v>1283</v>
      </c>
      <c r="F22" s="20">
        <v>1330</v>
      </c>
      <c r="G22" s="20">
        <v>1377</v>
      </c>
      <c r="H22" s="19">
        <v>71</v>
      </c>
      <c r="I22" s="18">
        <v>1120</v>
      </c>
      <c r="J22" s="20">
        <v>1167</v>
      </c>
      <c r="K22" s="20">
        <v>1214</v>
      </c>
      <c r="L22" s="19">
        <v>73</v>
      </c>
      <c r="M22" s="18"/>
      <c r="N22" s="20"/>
      <c r="O22" s="20"/>
      <c r="P22" s="19"/>
      <c r="Q22" s="18"/>
      <c r="R22" s="20"/>
      <c r="S22" s="20"/>
      <c r="T22" s="19"/>
      <c r="U22" s="18"/>
      <c r="V22" s="20"/>
      <c r="W22" s="20"/>
      <c r="X22" s="20"/>
      <c r="Y22" s="97">
        <f t="shared" si="0"/>
        <v>1264.32</v>
      </c>
      <c r="Z22" s="20">
        <v>1317</v>
      </c>
      <c r="AA22" s="82">
        <f t="shared" si="1"/>
        <v>1369.68</v>
      </c>
      <c r="AB22" s="19">
        <v>74</v>
      </c>
    </row>
    <row r="23" spans="1:29">
      <c r="B23" s="9">
        <v>119</v>
      </c>
      <c r="C23" s="16">
        <v>0.15</v>
      </c>
      <c r="D23" s="16">
        <v>87.5</v>
      </c>
      <c r="E23" s="10">
        <v>1351</v>
      </c>
      <c r="F23" s="16">
        <v>1400</v>
      </c>
      <c r="G23" s="16">
        <v>1449</v>
      </c>
      <c r="H23" s="11">
        <v>73</v>
      </c>
      <c r="I23" s="10">
        <v>1165</v>
      </c>
      <c r="J23" s="16">
        <v>1214</v>
      </c>
      <c r="K23" s="16">
        <v>1263</v>
      </c>
      <c r="L23" s="11">
        <v>76</v>
      </c>
      <c r="M23" s="10"/>
      <c r="N23" s="16"/>
      <c r="O23" s="16"/>
      <c r="P23" s="11"/>
      <c r="Q23" s="10"/>
      <c r="R23" s="16"/>
      <c r="S23" s="16"/>
      <c r="T23" s="11"/>
      <c r="U23" s="10"/>
      <c r="V23" s="16"/>
      <c r="W23" s="16"/>
      <c r="X23" s="16"/>
      <c r="Y23" s="98">
        <f t="shared" si="0"/>
        <v>1323.84</v>
      </c>
      <c r="Z23" s="16">
        <v>1379</v>
      </c>
      <c r="AA23" s="83">
        <f t="shared" si="1"/>
        <v>1434.16</v>
      </c>
      <c r="AB23" s="11">
        <v>78</v>
      </c>
    </row>
    <row r="24" spans="1:29" s="21" customFormat="1">
      <c r="B24" s="17">
        <v>126</v>
      </c>
      <c r="C24" s="20">
        <v>0.15</v>
      </c>
      <c r="D24" s="20">
        <v>87.5</v>
      </c>
      <c r="E24" s="18">
        <v>1423</v>
      </c>
      <c r="F24" s="20">
        <v>1475</v>
      </c>
      <c r="G24" s="20">
        <v>1527</v>
      </c>
      <c r="H24" s="19">
        <v>75</v>
      </c>
      <c r="I24" s="18">
        <v>1213</v>
      </c>
      <c r="J24" s="20">
        <v>1264</v>
      </c>
      <c r="K24" s="20">
        <v>1315</v>
      </c>
      <c r="L24" s="19">
        <v>79</v>
      </c>
      <c r="M24" s="18"/>
      <c r="N24" s="20"/>
      <c r="O24" s="20"/>
      <c r="P24" s="19"/>
      <c r="Q24" s="18"/>
      <c r="R24" s="20"/>
      <c r="S24" s="20"/>
      <c r="T24" s="19"/>
      <c r="U24" s="18"/>
      <c r="V24" s="20"/>
      <c r="W24" s="20"/>
      <c r="X24" s="20"/>
      <c r="Y24" s="97">
        <f t="shared" si="0"/>
        <v>1392.96</v>
      </c>
      <c r="Z24" s="20">
        <v>1451</v>
      </c>
      <c r="AA24" s="82">
        <f t="shared" si="1"/>
        <v>1509.04</v>
      </c>
      <c r="AB24" s="19">
        <v>82</v>
      </c>
    </row>
    <row r="25" spans="1:29">
      <c r="B25" s="9">
        <v>133</v>
      </c>
      <c r="C25" s="16">
        <v>0.15</v>
      </c>
      <c r="D25" s="16">
        <v>87.5</v>
      </c>
      <c r="E25" s="10">
        <v>1501</v>
      </c>
      <c r="F25" s="16">
        <v>1555</v>
      </c>
      <c r="G25" s="16">
        <v>1609</v>
      </c>
      <c r="H25" s="11">
        <v>81</v>
      </c>
      <c r="I25" s="10">
        <v>1269</v>
      </c>
      <c r="J25" s="16">
        <v>1322</v>
      </c>
      <c r="K25" s="16">
        <v>1375</v>
      </c>
      <c r="L25" s="11">
        <v>84</v>
      </c>
      <c r="M25" s="10"/>
      <c r="N25" s="16"/>
      <c r="O25" s="16"/>
      <c r="P25" s="11"/>
      <c r="Q25" s="10"/>
      <c r="R25" s="16"/>
      <c r="S25" s="16"/>
      <c r="T25" s="11"/>
      <c r="U25" s="10"/>
      <c r="V25" s="16"/>
      <c r="W25" s="16"/>
      <c r="X25" s="16"/>
      <c r="Y25" s="98">
        <f t="shared" si="0"/>
        <v>1464</v>
      </c>
      <c r="Z25" s="16">
        <v>1525</v>
      </c>
      <c r="AA25" s="83">
        <f t="shared" si="1"/>
        <v>1586</v>
      </c>
      <c r="AB25" s="11">
        <v>86</v>
      </c>
    </row>
    <row r="26" spans="1:29" s="21" customFormat="1">
      <c r="B26" s="22">
        <v>140</v>
      </c>
      <c r="C26" s="25">
        <v>0.15</v>
      </c>
      <c r="D26" s="25">
        <v>87.5</v>
      </c>
      <c r="E26" s="23">
        <v>1583</v>
      </c>
      <c r="F26" s="25">
        <v>1640</v>
      </c>
      <c r="G26" s="25">
        <v>1697</v>
      </c>
      <c r="H26" s="24">
        <v>93</v>
      </c>
      <c r="I26" s="23">
        <v>1331</v>
      </c>
      <c r="J26" s="25">
        <v>1386</v>
      </c>
      <c r="K26" s="25">
        <v>1441</v>
      </c>
      <c r="L26" s="24">
        <v>88</v>
      </c>
      <c r="M26" s="23"/>
      <c r="N26" s="25"/>
      <c r="O26" s="25"/>
      <c r="P26" s="24"/>
      <c r="Q26" s="23"/>
      <c r="R26" s="25"/>
      <c r="S26" s="25"/>
      <c r="T26" s="24"/>
      <c r="U26" s="23"/>
      <c r="V26" s="25"/>
      <c r="W26" s="25"/>
      <c r="X26" s="25"/>
      <c r="Y26" s="99">
        <f t="shared" si="0"/>
        <v>1536</v>
      </c>
      <c r="Z26" s="25">
        <v>1600</v>
      </c>
      <c r="AA26" s="100">
        <f t="shared" si="1"/>
        <v>1664</v>
      </c>
      <c r="AB26" s="24">
        <v>98</v>
      </c>
    </row>
    <row r="27" spans="1:29">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row>
    <row r="28" spans="1:29" s="21" customFormat="1">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row>
    <row r="29" spans="1:29">
      <c r="A29" s="16"/>
      <c r="B29" s="16"/>
      <c r="C29" s="16"/>
      <c r="D29" s="16"/>
      <c r="E29" s="16"/>
      <c r="F29" s="16"/>
      <c r="G29" s="16"/>
      <c r="H29" s="16"/>
      <c r="I29" s="84"/>
      <c r="K29" s="84"/>
      <c r="L29" s="84"/>
      <c r="M29" s="16"/>
      <c r="N29" s="16"/>
      <c r="O29" s="16"/>
      <c r="P29" s="16"/>
      <c r="Q29" s="16"/>
      <c r="R29" s="16"/>
      <c r="S29" s="16"/>
      <c r="T29" s="16"/>
      <c r="U29" s="16"/>
      <c r="V29" s="16"/>
      <c r="W29" s="16"/>
      <c r="X29" s="16"/>
      <c r="Y29" s="16"/>
      <c r="Z29" s="16"/>
      <c r="AA29" s="16"/>
      <c r="AB29" s="16"/>
      <c r="AC29" s="16"/>
    </row>
    <row r="30" spans="1:29" s="21" customFormat="1">
      <c r="A30" s="20"/>
      <c r="B30" s="20"/>
      <c r="C30" s="20"/>
      <c r="D30" s="20"/>
      <c r="E30" s="20"/>
      <c r="F30" s="20"/>
      <c r="G30" s="20"/>
      <c r="H30" s="20"/>
      <c r="I30" s="20"/>
      <c r="K30" s="20"/>
      <c r="L30" s="20"/>
      <c r="M30" s="20"/>
      <c r="N30" s="20"/>
      <c r="O30" s="20"/>
      <c r="P30" s="20"/>
      <c r="Q30" s="20"/>
      <c r="R30" s="20"/>
      <c r="S30" s="20"/>
      <c r="T30" s="20"/>
      <c r="U30" s="20"/>
      <c r="V30" s="20"/>
      <c r="W30" s="20"/>
      <c r="X30" s="20"/>
      <c r="Y30" s="20"/>
      <c r="Z30" s="20"/>
      <c r="AA30" s="20"/>
      <c r="AB30" s="20"/>
      <c r="AC30" s="20"/>
    </row>
    <row r="31" spans="1:29">
      <c r="A31" s="16"/>
      <c r="B31" s="16"/>
      <c r="C31" s="16"/>
      <c r="D31" s="16"/>
      <c r="F31" s="16"/>
      <c r="G31" s="16"/>
      <c r="H31" s="16"/>
      <c r="I31" s="16"/>
      <c r="K31" s="16"/>
      <c r="L31" s="16"/>
      <c r="M31" s="16"/>
      <c r="N31" s="16"/>
      <c r="O31" s="16"/>
      <c r="P31" s="16"/>
      <c r="Q31" s="16"/>
      <c r="R31" s="16"/>
      <c r="S31" s="16"/>
      <c r="T31" s="16"/>
      <c r="U31" s="16"/>
      <c r="V31" s="16"/>
      <c r="W31" s="16"/>
      <c r="X31" s="16"/>
      <c r="Y31" s="16"/>
      <c r="Z31" s="16"/>
      <c r="AA31" s="16"/>
      <c r="AB31" s="16"/>
      <c r="AC31" s="16"/>
    </row>
    <row r="32" spans="1:29" s="21" customFormat="1">
      <c r="A32" s="20"/>
      <c r="B32" s="20"/>
      <c r="C32" s="20"/>
      <c r="D32" s="20"/>
      <c r="F32" s="20"/>
      <c r="G32" s="20"/>
      <c r="H32" s="20"/>
      <c r="I32" s="20"/>
      <c r="K32" s="20"/>
      <c r="L32" s="20"/>
      <c r="M32" s="20"/>
      <c r="N32" s="20"/>
      <c r="O32" s="20"/>
      <c r="P32" s="20"/>
      <c r="Q32" s="20"/>
      <c r="R32" s="20"/>
      <c r="S32" s="20"/>
      <c r="T32" s="20"/>
      <c r="U32" s="20"/>
      <c r="V32" s="20"/>
      <c r="W32" s="20"/>
      <c r="X32" s="20"/>
      <c r="Y32" s="20"/>
      <c r="Z32" s="20"/>
      <c r="AA32" s="20"/>
      <c r="AB32" s="20"/>
      <c r="AC32" s="20"/>
    </row>
    <row r="33" spans="1:29">
      <c r="A33" s="16"/>
      <c r="B33" s="16"/>
      <c r="C33" s="16"/>
      <c r="D33" s="16"/>
      <c r="F33" s="16"/>
      <c r="G33" s="16"/>
      <c r="H33" s="16"/>
      <c r="I33" s="16"/>
      <c r="K33" s="16"/>
      <c r="L33" s="16"/>
      <c r="M33" s="16"/>
      <c r="N33" s="16"/>
      <c r="O33" s="16"/>
      <c r="P33" s="16"/>
      <c r="Q33" s="16"/>
      <c r="R33" s="16"/>
      <c r="S33" s="16"/>
      <c r="T33" s="16"/>
      <c r="U33" s="16"/>
      <c r="V33" s="16"/>
      <c r="W33" s="16"/>
      <c r="X33" s="16"/>
      <c r="Y33" s="16"/>
      <c r="Z33" s="16"/>
      <c r="AA33" s="16"/>
      <c r="AB33" s="16"/>
      <c r="AC33" s="16"/>
    </row>
    <row r="34" spans="1:29" s="21" customFormat="1">
      <c r="A34" s="20"/>
      <c r="B34" s="20"/>
      <c r="C34" s="20"/>
      <c r="D34" s="20"/>
      <c r="F34" s="20"/>
      <c r="G34" s="20"/>
      <c r="H34" s="20"/>
      <c r="I34" s="20"/>
      <c r="K34" s="20"/>
      <c r="L34" s="20"/>
      <c r="M34" s="20"/>
      <c r="N34" s="20"/>
      <c r="O34" s="20"/>
      <c r="P34" s="20"/>
      <c r="Q34" s="20"/>
      <c r="R34" s="20"/>
      <c r="S34" s="20"/>
      <c r="T34" s="20"/>
      <c r="U34" s="20"/>
      <c r="V34" s="20"/>
      <c r="W34" s="20"/>
      <c r="X34" s="20"/>
      <c r="Y34" s="20"/>
      <c r="Z34" s="20"/>
      <c r="AA34" s="20"/>
      <c r="AB34" s="20"/>
      <c r="AC34" s="20"/>
    </row>
    <row r="35" spans="1:29">
      <c r="A35" s="16"/>
      <c r="B35" s="16"/>
      <c r="C35" s="16"/>
      <c r="D35" s="16"/>
      <c r="F35" s="16"/>
      <c r="G35" s="16"/>
      <c r="H35" s="16"/>
      <c r="I35" s="16"/>
      <c r="K35" s="16"/>
      <c r="L35" s="16"/>
      <c r="M35" s="16"/>
      <c r="N35" s="16"/>
      <c r="O35" s="16"/>
      <c r="P35" s="16"/>
      <c r="Q35" s="16"/>
      <c r="R35" s="16"/>
      <c r="S35" s="16"/>
      <c r="T35" s="16"/>
      <c r="U35" s="16"/>
      <c r="V35" s="16"/>
      <c r="W35" s="16"/>
      <c r="X35" s="16"/>
      <c r="Y35" s="16"/>
      <c r="Z35" s="16"/>
      <c r="AA35" s="16"/>
      <c r="AB35" s="16"/>
      <c r="AC35" s="16"/>
    </row>
    <row r="36" spans="1:29" s="21" customFormat="1">
      <c r="A36" s="20"/>
      <c r="B36" s="20"/>
      <c r="C36" s="20"/>
      <c r="D36" s="20"/>
      <c r="F36" s="20"/>
      <c r="G36" s="20"/>
      <c r="H36" s="20"/>
      <c r="I36" s="20"/>
      <c r="K36" s="20"/>
      <c r="L36" s="20"/>
      <c r="M36" s="20"/>
      <c r="N36" s="20"/>
      <c r="O36" s="20"/>
      <c r="P36" s="20"/>
      <c r="Q36" s="20"/>
      <c r="R36" s="20"/>
      <c r="S36" s="20"/>
      <c r="T36" s="20"/>
      <c r="U36" s="20"/>
      <c r="V36" s="20"/>
      <c r="W36" s="20"/>
      <c r="X36" s="20"/>
      <c r="Y36" s="20"/>
      <c r="Z36" s="20"/>
      <c r="AA36" s="20"/>
      <c r="AB36" s="20"/>
      <c r="AC36" s="20"/>
    </row>
    <row r="37" spans="1:29">
      <c r="A37" s="16"/>
      <c r="B37" s="16"/>
      <c r="C37" s="16"/>
      <c r="D37" s="16"/>
      <c r="F37" s="16"/>
      <c r="G37" s="16"/>
      <c r="H37" s="16"/>
      <c r="I37" s="16"/>
      <c r="K37" s="16"/>
      <c r="L37" s="16"/>
      <c r="M37" s="16"/>
      <c r="N37" s="16"/>
      <c r="O37" s="16"/>
      <c r="P37" s="16"/>
      <c r="Q37" s="16"/>
      <c r="R37" s="16"/>
      <c r="S37" s="16"/>
      <c r="T37" s="16"/>
      <c r="U37" s="16"/>
      <c r="V37" s="16"/>
      <c r="W37" s="16"/>
      <c r="X37" s="16"/>
      <c r="Y37" s="16"/>
      <c r="Z37" s="16"/>
      <c r="AA37" s="16"/>
      <c r="AB37" s="16"/>
      <c r="AC37" s="16"/>
    </row>
    <row r="38" spans="1:29" s="21" customFormat="1">
      <c r="A38" s="20"/>
      <c r="B38" s="20"/>
      <c r="C38" s="20"/>
      <c r="D38" s="20"/>
      <c r="F38" s="20"/>
      <c r="G38" s="20"/>
      <c r="H38" s="20"/>
      <c r="I38" s="20"/>
      <c r="K38" s="20"/>
      <c r="L38" s="20"/>
      <c r="M38" s="20"/>
      <c r="N38" s="20"/>
      <c r="O38" s="20"/>
      <c r="P38" s="20"/>
      <c r="Q38" s="20"/>
      <c r="R38" s="20"/>
      <c r="S38" s="20"/>
      <c r="T38" s="20"/>
      <c r="U38" s="20"/>
      <c r="V38" s="20"/>
      <c r="W38" s="20"/>
      <c r="X38" s="20"/>
      <c r="Y38" s="20"/>
      <c r="Z38" s="20"/>
      <c r="AA38" s="20"/>
      <c r="AB38" s="20"/>
      <c r="AC38" s="20"/>
    </row>
    <row r="39" spans="1:29">
      <c r="A39" s="16"/>
      <c r="B39" s="16"/>
      <c r="C39" s="16"/>
      <c r="D39" s="16"/>
      <c r="F39" s="16"/>
      <c r="G39" s="16"/>
      <c r="H39" s="16"/>
      <c r="I39" s="16"/>
      <c r="K39" s="16"/>
      <c r="L39" s="16"/>
      <c r="M39" s="16"/>
      <c r="N39" s="16"/>
      <c r="O39" s="16"/>
      <c r="P39" s="16"/>
      <c r="Q39" s="16"/>
      <c r="R39" s="16"/>
      <c r="S39" s="16"/>
      <c r="T39" s="16"/>
      <c r="U39" s="16"/>
      <c r="V39" s="16"/>
      <c r="W39" s="16"/>
      <c r="X39" s="16"/>
      <c r="Y39" s="16"/>
      <c r="Z39" s="16"/>
      <c r="AA39" s="16"/>
      <c r="AB39" s="16"/>
      <c r="AC39" s="16"/>
    </row>
    <row r="40" spans="1:29" s="21" customFormat="1">
      <c r="A40" s="20"/>
      <c r="B40" s="20"/>
      <c r="C40" s="20"/>
      <c r="D40" s="20"/>
      <c r="F40" s="20"/>
      <c r="G40" s="20"/>
      <c r="H40" s="20"/>
      <c r="I40" s="20"/>
      <c r="K40" s="20"/>
      <c r="L40" s="20"/>
      <c r="M40" s="20"/>
      <c r="N40" s="20"/>
      <c r="O40" s="20"/>
      <c r="P40" s="20"/>
      <c r="Q40" s="20"/>
      <c r="R40" s="20"/>
      <c r="S40" s="20"/>
      <c r="T40" s="20"/>
      <c r="U40" s="20"/>
      <c r="V40" s="20"/>
      <c r="W40" s="20"/>
      <c r="X40" s="20"/>
      <c r="Y40" s="20"/>
      <c r="Z40" s="20"/>
      <c r="AA40" s="20"/>
      <c r="AB40" s="20"/>
      <c r="AC40" s="20"/>
    </row>
    <row r="41" spans="1:29">
      <c r="A41" s="16"/>
      <c r="B41" s="16"/>
      <c r="C41" s="16"/>
      <c r="D41" s="16"/>
      <c r="F41" s="16"/>
      <c r="G41" s="16"/>
      <c r="H41" s="16"/>
      <c r="I41" s="16"/>
      <c r="K41" s="16"/>
      <c r="L41" s="16"/>
      <c r="M41" s="16"/>
      <c r="N41" s="16"/>
      <c r="O41" s="16"/>
      <c r="P41" s="16"/>
      <c r="Q41" s="16"/>
      <c r="R41" s="16"/>
      <c r="S41" s="16"/>
      <c r="T41" s="16"/>
      <c r="U41" s="16"/>
      <c r="V41" s="16"/>
      <c r="W41" s="16"/>
      <c r="X41" s="16"/>
      <c r="Y41" s="16"/>
      <c r="Z41" s="16"/>
      <c r="AA41" s="16"/>
      <c r="AB41" s="16"/>
      <c r="AC41" s="16"/>
    </row>
    <row r="42" spans="1:29" s="21" customFormat="1">
      <c r="A42" s="20"/>
      <c r="B42" s="20"/>
      <c r="C42" s="20"/>
      <c r="D42" s="20"/>
      <c r="F42" s="20"/>
      <c r="G42" s="20"/>
      <c r="H42" s="20"/>
      <c r="I42" s="20"/>
      <c r="K42" s="20"/>
      <c r="L42" s="20"/>
      <c r="M42" s="20"/>
      <c r="N42" s="20"/>
      <c r="O42" s="20"/>
      <c r="P42" s="20"/>
      <c r="Q42" s="20"/>
      <c r="R42" s="20"/>
      <c r="S42" s="20"/>
      <c r="T42" s="20"/>
      <c r="U42" s="20"/>
      <c r="V42" s="20"/>
      <c r="W42" s="20"/>
      <c r="X42" s="20"/>
      <c r="Y42" s="20"/>
      <c r="Z42" s="20"/>
      <c r="AA42" s="20"/>
      <c r="AB42" s="20"/>
      <c r="AC42" s="20"/>
    </row>
    <row r="43" spans="1:29">
      <c r="A43" s="16"/>
      <c r="B43" s="16"/>
      <c r="C43" s="16"/>
      <c r="D43" s="16"/>
      <c r="F43" s="16"/>
      <c r="G43" s="16"/>
      <c r="H43" s="16"/>
      <c r="I43" s="16"/>
      <c r="K43" s="16"/>
      <c r="L43" s="16"/>
      <c r="M43" s="16"/>
      <c r="N43" s="16"/>
      <c r="O43" s="16"/>
      <c r="P43" s="16"/>
      <c r="Q43" s="16"/>
      <c r="R43" s="16"/>
      <c r="S43" s="16"/>
      <c r="T43" s="16"/>
      <c r="U43" s="16"/>
      <c r="V43" s="16"/>
      <c r="W43" s="16"/>
      <c r="X43" s="16"/>
      <c r="Y43" s="16"/>
      <c r="Z43" s="16"/>
      <c r="AA43" s="16"/>
      <c r="AB43" s="16"/>
      <c r="AC43" s="16"/>
    </row>
    <row r="44" spans="1:29" s="21" customFormat="1">
      <c r="A44" s="20"/>
      <c r="B44" s="20"/>
      <c r="C44" s="20"/>
      <c r="D44" s="20"/>
      <c r="F44" s="20"/>
      <c r="G44" s="20"/>
      <c r="H44" s="20"/>
      <c r="I44" s="20"/>
      <c r="K44" s="20"/>
      <c r="L44" s="20"/>
      <c r="M44" s="20"/>
      <c r="N44" s="20"/>
      <c r="O44" s="20"/>
      <c r="P44" s="20"/>
      <c r="Q44" s="20"/>
      <c r="R44" s="20"/>
      <c r="S44" s="20"/>
      <c r="T44" s="20"/>
      <c r="U44" s="20"/>
      <c r="V44" s="20"/>
      <c r="W44" s="20"/>
      <c r="X44" s="20"/>
      <c r="Y44" s="20"/>
      <c r="Z44" s="20"/>
      <c r="AA44" s="20"/>
      <c r="AB44" s="20"/>
      <c r="AC44" s="20"/>
    </row>
    <row r="45" spans="1:29">
      <c r="A45" s="16"/>
      <c r="B45" s="16"/>
      <c r="C45" s="16"/>
      <c r="D45" s="16"/>
      <c r="F45" s="16"/>
      <c r="G45" s="16"/>
      <c r="H45" s="16"/>
      <c r="I45" s="16"/>
      <c r="K45" s="16"/>
      <c r="L45" s="16"/>
      <c r="M45" s="16"/>
      <c r="N45" s="16"/>
      <c r="O45" s="16"/>
      <c r="P45" s="16"/>
      <c r="Q45" s="16"/>
      <c r="R45" s="16"/>
      <c r="S45" s="16"/>
      <c r="T45" s="16"/>
      <c r="U45" s="16"/>
      <c r="V45" s="16"/>
      <c r="W45" s="16"/>
      <c r="X45" s="16"/>
      <c r="Y45" s="16"/>
      <c r="Z45" s="16"/>
      <c r="AA45" s="16"/>
      <c r="AB45" s="16"/>
      <c r="AC45" s="16"/>
    </row>
    <row r="46" spans="1:29" s="21" customFormat="1">
      <c r="A46" s="20"/>
      <c r="B46" s="20"/>
      <c r="C46" s="20"/>
      <c r="D46" s="20"/>
      <c r="F46" s="20"/>
      <c r="G46" s="20"/>
      <c r="H46" s="20"/>
      <c r="I46" s="20"/>
      <c r="K46" s="20"/>
      <c r="L46" s="20"/>
      <c r="M46" s="20"/>
      <c r="N46" s="20"/>
      <c r="O46" s="20"/>
      <c r="P46" s="20"/>
      <c r="Q46" s="20"/>
      <c r="R46" s="20"/>
      <c r="S46" s="20"/>
      <c r="T46" s="20"/>
      <c r="U46" s="20"/>
      <c r="V46" s="20"/>
      <c r="W46" s="20"/>
      <c r="X46" s="20"/>
      <c r="Y46" s="20"/>
      <c r="Z46" s="20"/>
      <c r="AA46" s="20"/>
      <c r="AB46" s="20"/>
      <c r="AC46" s="20"/>
    </row>
    <row r="47" spans="1:29">
      <c r="A47" s="16"/>
      <c r="B47" s="16"/>
      <c r="C47" s="16"/>
      <c r="D47" s="16"/>
      <c r="F47" s="16"/>
      <c r="G47" s="16"/>
      <c r="H47" s="16"/>
      <c r="I47" s="16"/>
      <c r="K47" s="16"/>
      <c r="L47" s="16"/>
      <c r="M47" s="16"/>
      <c r="N47" s="16"/>
      <c r="O47" s="16"/>
      <c r="P47" s="16"/>
      <c r="Q47" s="16"/>
      <c r="R47" s="16"/>
      <c r="S47" s="16"/>
      <c r="T47" s="16"/>
      <c r="U47" s="16"/>
      <c r="V47" s="16"/>
      <c r="W47" s="16"/>
      <c r="X47" s="16"/>
      <c r="Y47" s="16"/>
      <c r="Z47" s="16"/>
      <c r="AA47" s="16"/>
      <c r="AB47" s="16"/>
      <c r="AC47" s="16"/>
    </row>
    <row r="48" spans="1:29" s="21" customFormat="1">
      <c r="A48" s="20"/>
      <c r="B48" s="20"/>
      <c r="C48" s="20"/>
      <c r="D48" s="20"/>
      <c r="F48" s="20"/>
      <c r="G48" s="20"/>
      <c r="H48" s="20"/>
      <c r="I48" s="20"/>
      <c r="K48" s="20"/>
      <c r="L48" s="20"/>
      <c r="M48" s="20"/>
      <c r="N48" s="20"/>
      <c r="O48" s="20"/>
      <c r="P48" s="20"/>
      <c r="Q48" s="20"/>
      <c r="R48" s="20"/>
      <c r="S48" s="20"/>
      <c r="T48" s="20"/>
      <c r="U48" s="20"/>
      <c r="V48" s="20"/>
      <c r="W48" s="20"/>
      <c r="X48" s="20"/>
      <c r="Y48" s="20"/>
      <c r="Z48" s="20"/>
      <c r="AA48" s="20"/>
      <c r="AB48" s="20"/>
      <c r="AC48" s="20"/>
    </row>
    <row r="49" spans="1:29">
      <c r="A49" s="16"/>
      <c r="B49" s="16"/>
      <c r="C49" s="16"/>
      <c r="D49" s="16"/>
      <c r="F49" s="16"/>
      <c r="G49" s="16"/>
      <c r="H49" s="16"/>
      <c r="I49" s="16"/>
      <c r="J49" s="16"/>
      <c r="K49" s="16"/>
      <c r="L49" s="16"/>
      <c r="M49" s="16"/>
      <c r="N49" s="16"/>
      <c r="O49" s="16"/>
      <c r="P49" s="16"/>
      <c r="Q49" s="16"/>
      <c r="R49" s="16"/>
      <c r="S49" s="16"/>
      <c r="T49" s="16"/>
      <c r="U49" s="16"/>
      <c r="V49" s="16"/>
      <c r="W49" s="16"/>
      <c r="X49" s="16"/>
      <c r="Y49" s="16"/>
      <c r="Z49" s="16"/>
      <c r="AA49" s="16"/>
      <c r="AB49" s="16"/>
      <c r="AC49" s="16"/>
    </row>
    <row r="50" spans="1:29" s="21" customFormat="1">
      <c r="A50" s="20"/>
      <c r="B50" s="20"/>
      <c r="C50" s="20"/>
      <c r="D50" s="20"/>
      <c r="F50" s="20"/>
      <c r="G50" s="20"/>
      <c r="H50" s="20"/>
      <c r="I50" s="20"/>
      <c r="J50" s="20"/>
      <c r="K50" s="20"/>
      <c r="L50" s="20"/>
      <c r="M50" s="20"/>
      <c r="N50" s="20"/>
      <c r="O50" s="20"/>
      <c r="P50" s="20"/>
      <c r="Q50" s="20"/>
      <c r="R50" s="20"/>
      <c r="S50" s="20"/>
      <c r="T50" s="20"/>
      <c r="U50" s="20"/>
      <c r="V50" s="20"/>
      <c r="W50" s="20"/>
      <c r="X50" s="20"/>
      <c r="Y50" s="20"/>
      <c r="Z50" s="20"/>
      <c r="AA50" s="20"/>
      <c r="AB50" s="20"/>
      <c r="AC50" s="20"/>
    </row>
    <row r="51" spans="1:29">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row>
    <row r="52" spans="1:29" s="21" customForma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row>
    <row r="53" spans="1:29">
      <c r="A53" s="16"/>
      <c r="B53" s="16"/>
      <c r="C53" s="16"/>
      <c r="D53" s="16"/>
      <c r="E53" s="16"/>
      <c r="F53" s="16"/>
      <c r="G53" s="16"/>
      <c r="H53" s="16"/>
      <c r="I53" s="84"/>
      <c r="J53" s="84"/>
      <c r="K53" s="84"/>
      <c r="L53" s="84"/>
      <c r="M53" s="16"/>
      <c r="N53" s="16"/>
      <c r="O53" s="16"/>
      <c r="P53" s="16"/>
      <c r="Q53" s="16"/>
      <c r="R53" s="16"/>
      <c r="S53" s="16"/>
      <c r="T53" s="16"/>
      <c r="U53" s="16"/>
      <c r="V53" s="16"/>
      <c r="W53" s="16"/>
      <c r="X53" s="16"/>
      <c r="Y53" s="16"/>
      <c r="Z53" s="16"/>
      <c r="AA53" s="16"/>
      <c r="AB53" s="16"/>
      <c r="AC53" s="16"/>
    </row>
    <row r="54" spans="1:29" s="21" customFormat="1">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row>
    <row r="55" spans="1:29">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row>
    <row r="56" spans="1:29" s="21" customFormat="1">
      <c r="A56" s="20"/>
      <c r="B56" s="20"/>
      <c r="C56" s="20"/>
      <c r="D56" s="20"/>
      <c r="E56" s="82"/>
      <c r="F56" s="82"/>
      <c r="G56" s="82"/>
      <c r="H56" s="82"/>
      <c r="I56" s="20"/>
      <c r="J56" s="20"/>
      <c r="K56" s="20"/>
      <c r="L56" s="20"/>
      <c r="M56" s="20"/>
      <c r="N56" s="20"/>
      <c r="O56" s="20"/>
      <c r="P56" s="20"/>
      <c r="Q56" s="20"/>
      <c r="R56" s="20"/>
      <c r="S56" s="20"/>
      <c r="T56" s="20"/>
      <c r="U56" s="20"/>
      <c r="V56" s="20"/>
      <c r="W56" s="20"/>
      <c r="X56" s="20"/>
      <c r="Y56" s="20"/>
      <c r="Z56" s="20"/>
      <c r="AA56" s="20"/>
      <c r="AB56" s="20"/>
      <c r="AC56" s="20"/>
    </row>
    <row r="57" spans="1:29">
      <c r="A57" s="16"/>
      <c r="B57" s="16"/>
      <c r="C57" s="16"/>
      <c r="D57" s="16"/>
      <c r="E57" s="83"/>
      <c r="F57" s="83"/>
      <c r="G57" s="83"/>
      <c r="H57" s="83"/>
      <c r="I57" s="16"/>
      <c r="J57" s="16"/>
      <c r="K57" s="16"/>
      <c r="L57" s="16"/>
      <c r="M57" s="16"/>
      <c r="N57" s="16"/>
      <c r="O57" s="16"/>
      <c r="P57" s="16"/>
      <c r="Q57" s="16"/>
      <c r="R57" s="16"/>
      <c r="S57" s="16"/>
      <c r="T57" s="16"/>
      <c r="U57" s="16"/>
      <c r="V57" s="16"/>
      <c r="W57" s="16"/>
      <c r="X57" s="16"/>
      <c r="Y57" s="16"/>
      <c r="Z57" s="16"/>
      <c r="AA57" s="16"/>
      <c r="AB57" s="16"/>
      <c r="AC57" s="16"/>
    </row>
    <row r="58" spans="1:29" s="21" customFormat="1">
      <c r="A58" s="20"/>
      <c r="B58" s="20"/>
      <c r="C58" s="20"/>
      <c r="D58" s="20"/>
      <c r="E58" s="82"/>
      <c r="F58" s="82"/>
      <c r="G58" s="82"/>
      <c r="H58" s="82"/>
      <c r="I58" s="20"/>
      <c r="J58" s="20"/>
      <c r="K58" s="20"/>
      <c r="L58" s="20"/>
      <c r="M58" s="20"/>
      <c r="N58" s="20"/>
      <c r="O58" s="20"/>
      <c r="P58" s="20"/>
      <c r="Q58" s="20"/>
      <c r="R58" s="20"/>
      <c r="S58" s="20"/>
      <c r="T58" s="20"/>
      <c r="U58" s="20"/>
      <c r="V58" s="20"/>
      <c r="W58" s="20"/>
      <c r="X58" s="20"/>
      <c r="Y58" s="20"/>
      <c r="Z58" s="20"/>
      <c r="AA58" s="20"/>
      <c r="AB58" s="20"/>
      <c r="AC58" s="20"/>
    </row>
    <row r="59" spans="1:29">
      <c r="A59" s="16"/>
      <c r="B59" s="16"/>
      <c r="C59" s="16"/>
      <c r="D59" s="16"/>
      <c r="E59" s="83"/>
      <c r="F59" s="83"/>
      <c r="G59" s="83"/>
      <c r="H59" s="83"/>
      <c r="I59" s="16"/>
      <c r="J59" s="16"/>
      <c r="K59" s="16"/>
      <c r="L59" s="16"/>
      <c r="M59" s="16"/>
      <c r="N59" s="16"/>
      <c r="O59" s="16"/>
      <c r="P59" s="16"/>
      <c r="Q59" s="16"/>
      <c r="R59" s="16"/>
      <c r="S59" s="16"/>
      <c r="T59" s="16"/>
      <c r="U59" s="16"/>
      <c r="V59" s="16"/>
      <c r="W59" s="16"/>
      <c r="X59" s="16"/>
      <c r="Y59" s="16"/>
      <c r="Z59" s="16"/>
      <c r="AA59" s="16"/>
      <c r="AB59" s="16"/>
      <c r="AC59" s="16"/>
    </row>
    <row r="60" spans="1:29" s="21" customFormat="1">
      <c r="A60" s="20"/>
      <c r="B60" s="20"/>
      <c r="C60" s="20"/>
      <c r="D60" s="20"/>
      <c r="E60" s="82"/>
      <c r="F60" s="82"/>
      <c r="G60" s="82"/>
      <c r="H60" s="82"/>
      <c r="I60" s="20"/>
      <c r="J60" s="20"/>
      <c r="K60" s="20"/>
      <c r="L60" s="20"/>
      <c r="M60" s="20"/>
      <c r="N60" s="20"/>
      <c r="O60" s="20"/>
      <c r="P60" s="20"/>
      <c r="Q60" s="20"/>
      <c r="R60" s="20"/>
      <c r="S60" s="20"/>
      <c r="T60" s="20"/>
      <c r="U60" s="20"/>
      <c r="V60" s="20"/>
      <c r="W60" s="20"/>
      <c r="X60" s="20"/>
      <c r="Y60" s="20"/>
      <c r="Z60" s="20"/>
      <c r="AA60" s="20"/>
      <c r="AB60" s="20"/>
      <c r="AC60" s="20"/>
    </row>
    <row r="61" spans="1:29">
      <c r="A61" s="16"/>
      <c r="B61" s="16"/>
      <c r="C61" s="16"/>
      <c r="D61" s="16"/>
      <c r="E61" s="83"/>
      <c r="F61" s="83"/>
      <c r="G61" s="83"/>
      <c r="H61" s="83"/>
      <c r="I61" s="16"/>
      <c r="J61" s="16"/>
      <c r="K61" s="16"/>
      <c r="L61" s="16"/>
      <c r="M61" s="16"/>
      <c r="N61" s="16"/>
      <c r="O61" s="16"/>
      <c r="P61" s="16"/>
      <c r="Q61" s="16"/>
      <c r="R61" s="16"/>
      <c r="S61" s="16"/>
      <c r="T61" s="16"/>
      <c r="U61" s="16"/>
      <c r="V61" s="16"/>
      <c r="W61" s="16"/>
      <c r="X61" s="16"/>
      <c r="Y61" s="16"/>
      <c r="Z61" s="16"/>
      <c r="AA61" s="16"/>
      <c r="AB61" s="16"/>
      <c r="AC61" s="16"/>
    </row>
    <row r="62" spans="1:29" s="21" customFormat="1">
      <c r="A62" s="20"/>
      <c r="B62" s="20"/>
      <c r="C62" s="20"/>
      <c r="D62" s="20"/>
      <c r="E62" s="82"/>
      <c r="F62" s="82"/>
      <c r="G62" s="82"/>
      <c r="H62" s="82"/>
      <c r="I62" s="20"/>
      <c r="J62" s="20"/>
      <c r="K62" s="20"/>
      <c r="L62" s="20"/>
      <c r="M62" s="20"/>
      <c r="N62" s="20"/>
      <c r="O62" s="20"/>
      <c r="P62" s="20"/>
      <c r="Q62" s="20"/>
      <c r="R62" s="20"/>
      <c r="S62" s="20"/>
      <c r="T62" s="20"/>
      <c r="U62" s="20"/>
      <c r="V62" s="20"/>
      <c r="W62" s="20"/>
      <c r="X62" s="20"/>
      <c r="Y62" s="20"/>
      <c r="Z62" s="20"/>
      <c r="AA62" s="20"/>
      <c r="AB62" s="20"/>
      <c r="AC62" s="20"/>
    </row>
    <row r="63" spans="1:29">
      <c r="A63" s="16"/>
      <c r="B63" s="16"/>
      <c r="C63" s="16"/>
      <c r="D63" s="16"/>
      <c r="E63" s="83"/>
      <c r="F63" s="83"/>
      <c r="G63" s="83"/>
      <c r="H63" s="83"/>
      <c r="I63" s="16"/>
      <c r="J63" s="16"/>
      <c r="K63" s="16"/>
      <c r="L63" s="16"/>
      <c r="M63" s="16"/>
      <c r="N63" s="16"/>
      <c r="O63" s="16"/>
      <c r="P63" s="16"/>
      <c r="Q63" s="16"/>
      <c r="R63" s="16"/>
      <c r="S63" s="16"/>
      <c r="T63" s="16"/>
      <c r="U63" s="16"/>
      <c r="V63" s="16"/>
      <c r="W63" s="16"/>
      <c r="X63" s="16"/>
      <c r="Y63" s="16"/>
      <c r="Z63" s="16"/>
      <c r="AA63" s="16"/>
      <c r="AB63" s="16"/>
      <c r="AC63" s="16"/>
    </row>
    <row r="64" spans="1:29" s="21" customFormat="1">
      <c r="A64" s="20"/>
      <c r="B64" s="20"/>
      <c r="C64" s="20"/>
      <c r="D64" s="20"/>
      <c r="E64" s="82"/>
      <c r="F64" s="82"/>
      <c r="G64" s="82"/>
      <c r="H64" s="82"/>
      <c r="I64" s="20"/>
      <c r="J64" s="20"/>
      <c r="K64" s="20"/>
      <c r="L64" s="20"/>
      <c r="M64" s="20"/>
      <c r="N64" s="20"/>
      <c r="O64" s="20"/>
      <c r="P64" s="20"/>
      <c r="Q64" s="20"/>
      <c r="R64" s="20"/>
      <c r="S64" s="20"/>
      <c r="T64" s="20"/>
      <c r="U64" s="20"/>
      <c r="V64" s="20"/>
      <c r="W64" s="20"/>
      <c r="X64" s="20"/>
      <c r="Y64" s="20"/>
      <c r="Z64" s="20"/>
      <c r="AA64" s="20"/>
      <c r="AB64" s="20"/>
      <c r="AC64" s="20"/>
    </row>
    <row r="65" spans="1:29">
      <c r="A65" s="16"/>
      <c r="B65" s="16"/>
      <c r="C65" s="16"/>
      <c r="D65" s="16"/>
      <c r="E65" s="83"/>
      <c r="F65" s="83"/>
      <c r="G65" s="83"/>
      <c r="H65" s="83"/>
      <c r="I65" s="16"/>
      <c r="J65" s="16"/>
      <c r="K65" s="16"/>
      <c r="L65" s="16"/>
      <c r="M65" s="16"/>
      <c r="N65" s="16"/>
      <c r="O65" s="16"/>
      <c r="P65" s="16"/>
      <c r="Q65" s="16"/>
      <c r="R65" s="16"/>
      <c r="S65" s="16"/>
      <c r="T65" s="16"/>
      <c r="U65" s="16"/>
      <c r="V65" s="16"/>
      <c r="W65" s="16"/>
      <c r="X65" s="16"/>
      <c r="Y65" s="16"/>
      <c r="Z65" s="16"/>
      <c r="AA65" s="16"/>
      <c r="AB65" s="16"/>
      <c r="AC65" s="16"/>
    </row>
    <row r="66" spans="1:29" s="21" customFormat="1">
      <c r="A66" s="20"/>
      <c r="B66" s="20"/>
      <c r="C66" s="20"/>
      <c r="D66" s="20"/>
      <c r="E66" s="82"/>
      <c r="F66" s="82"/>
      <c r="G66" s="82"/>
      <c r="H66" s="82"/>
      <c r="I66" s="20"/>
      <c r="J66" s="20"/>
      <c r="K66" s="20"/>
      <c r="L66" s="20"/>
      <c r="M66" s="20"/>
      <c r="N66" s="20"/>
      <c r="O66" s="20"/>
      <c r="P66" s="20"/>
      <c r="Q66" s="20"/>
      <c r="R66" s="20"/>
      <c r="S66" s="20"/>
      <c r="T66" s="20"/>
      <c r="U66" s="20"/>
      <c r="V66" s="20"/>
      <c r="W66" s="20"/>
      <c r="X66" s="20"/>
      <c r="Y66" s="20"/>
      <c r="Z66" s="20"/>
      <c r="AA66" s="20"/>
      <c r="AB66" s="20"/>
      <c r="AC66" s="20"/>
    </row>
    <row r="67" spans="1:29">
      <c r="A67" s="16"/>
      <c r="B67" s="16"/>
      <c r="C67" s="16"/>
      <c r="D67" s="16"/>
      <c r="E67" s="83"/>
      <c r="F67" s="83"/>
      <c r="G67" s="83"/>
      <c r="H67" s="83"/>
      <c r="I67" s="16"/>
      <c r="J67" s="16"/>
      <c r="K67" s="16"/>
      <c r="L67" s="16"/>
      <c r="M67" s="16"/>
      <c r="N67" s="16"/>
      <c r="O67" s="16"/>
      <c r="P67" s="16"/>
      <c r="Q67" s="16"/>
      <c r="R67" s="16"/>
      <c r="S67" s="16"/>
      <c r="T67" s="16"/>
      <c r="U67" s="16"/>
      <c r="V67" s="16"/>
      <c r="W67" s="16"/>
      <c r="X67" s="16"/>
      <c r="Y67" s="16"/>
      <c r="Z67" s="16"/>
      <c r="AA67" s="16"/>
      <c r="AB67" s="16"/>
      <c r="AC67" s="16"/>
    </row>
    <row r="68" spans="1:29" s="21" customFormat="1">
      <c r="A68" s="20"/>
      <c r="B68" s="20"/>
      <c r="C68" s="20"/>
      <c r="D68" s="20"/>
      <c r="E68" s="82"/>
      <c r="F68" s="82"/>
      <c r="G68" s="82"/>
      <c r="H68" s="82"/>
      <c r="I68" s="20"/>
      <c r="J68" s="20"/>
      <c r="K68" s="20"/>
      <c r="L68" s="20"/>
      <c r="M68" s="20"/>
      <c r="N68" s="20"/>
      <c r="O68" s="20"/>
      <c r="P68" s="20"/>
      <c r="Q68" s="20"/>
      <c r="R68" s="20"/>
      <c r="S68" s="20"/>
      <c r="T68" s="20"/>
      <c r="U68" s="20"/>
      <c r="V68" s="20"/>
      <c r="W68" s="20"/>
      <c r="X68" s="20"/>
      <c r="Y68" s="20"/>
      <c r="Z68" s="20"/>
      <c r="AA68" s="20"/>
      <c r="AB68" s="20"/>
      <c r="AC68" s="20"/>
    </row>
    <row r="69" spans="1:29">
      <c r="A69" s="16"/>
      <c r="B69" s="16"/>
      <c r="C69" s="16"/>
      <c r="D69" s="16"/>
      <c r="E69" s="83"/>
      <c r="F69" s="83"/>
      <c r="G69" s="83"/>
      <c r="H69" s="83"/>
      <c r="I69" s="16"/>
      <c r="J69" s="16"/>
      <c r="K69" s="16"/>
      <c r="L69" s="16"/>
      <c r="M69" s="16"/>
      <c r="N69" s="16"/>
      <c r="O69" s="16"/>
      <c r="P69" s="16"/>
      <c r="Q69" s="16"/>
      <c r="R69" s="16"/>
      <c r="S69" s="16"/>
      <c r="T69" s="16"/>
      <c r="U69" s="16"/>
      <c r="V69" s="16"/>
      <c r="W69" s="16"/>
      <c r="X69" s="16"/>
      <c r="Y69" s="16"/>
      <c r="Z69" s="16"/>
      <c r="AA69" s="16"/>
      <c r="AB69" s="16"/>
      <c r="AC69" s="16"/>
    </row>
    <row r="70" spans="1:29" s="21" customFormat="1">
      <c r="A70" s="20"/>
      <c r="B70" s="20"/>
      <c r="C70" s="20"/>
      <c r="D70" s="20"/>
      <c r="E70" s="82"/>
      <c r="F70" s="82"/>
      <c r="G70" s="82"/>
      <c r="H70" s="82"/>
      <c r="I70" s="20"/>
      <c r="J70" s="20"/>
      <c r="K70" s="20"/>
      <c r="L70" s="20"/>
      <c r="M70" s="20"/>
      <c r="N70" s="20"/>
      <c r="O70" s="20"/>
      <c r="P70" s="20"/>
      <c r="Q70" s="20"/>
      <c r="R70" s="20"/>
      <c r="S70" s="20"/>
      <c r="T70" s="20"/>
      <c r="U70" s="20"/>
      <c r="V70" s="20"/>
      <c r="W70" s="20"/>
      <c r="X70" s="20"/>
      <c r="Y70" s="20"/>
      <c r="Z70" s="20"/>
      <c r="AA70" s="20"/>
      <c r="AB70" s="20"/>
      <c r="AC70" s="20"/>
    </row>
    <row r="71" spans="1:29">
      <c r="A71" s="16"/>
      <c r="B71" s="16"/>
      <c r="C71" s="16"/>
      <c r="D71" s="16"/>
      <c r="E71" s="83"/>
      <c r="F71" s="83"/>
      <c r="G71" s="83"/>
      <c r="H71" s="83"/>
      <c r="I71" s="16"/>
      <c r="J71" s="16"/>
      <c r="K71" s="16"/>
      <c r="L71" s="16"/>
      <c r="M71" s="16"/>
      <c r="N71" s="16"/>
      <c r="O71" s="16"/>
      <c r="P71" s="16"/>
      <c r="Q71" s="16"/>
      <c r="R71" s="16"/>
      <c r="S71" s="16"/>
      <c r="T71" s="16"/>
      <c r="U71" s="16"/>
      <c r="V71" s="16"/>
      <c r="W71" s="16"/>
      <c r="X71" s="16"/>
      <c r="Y71" s="16"/>
      <c r="Z71" s="16"/>
      <c r="AA71" s="16"/>
      <c r="AB71" s="16"/>
      <c r="AC71" s="16"/>
    </row>
    <row r="72" spans="1:29" s="21" customFormat="1">
      <c r="A72" s="20"/>
      <c r="B72" s="20"/>
      <c r="C72" s="20"/>
      <c r="D72" s="20"/>
      <c r="E72" s="82"/>
      <c r="F72" s="82"/>
      <c r="G72" s="82"/>
      <c r="H72" s="82"/>
      <c r="I72" s="20"/>
      <c r="J72" s="20"/>
      <c r="K72" s="20"/>
      <c r="L72" s="20"/>
      <c r="M72" s="20"/>
      <c r="N72" s="20"/>
      <c r="O72" s="20"/>
      <c r="P72" s="20"/>
      <c r="Q72" s="20"/>
      <c r="R72" s="20"/>
      <c r="S72" s="20"/>
      <c r="T72" s="20"/>
      <c r="U72" s="20"/>
      <c r="V72" s="20"/>
      <c r="W72" s="20"/>
      <c r="X72" s="20"/>
      <c r="Y72" s="20"/>
      <c r="Z72" s="20"/>
      <c r="AA72" s="20"/>
      <c r="AB72" s="20"/>
      <c r="AC72" s="20"/>
    </row>
    <row r="73" spans="1:29">
      <c r="A73" s="16"/>
      <c r="B73" s="16"/>
      <c r="C73" s="16"/>
      <c r="D73" s="16"/>
      <c r="E73" s="83"/>
      <c r="F73" s="83"/>
      <c r="G73" s="83"/>
      <c r="H73" s="83"/>
      <c r="I73" s="16"/>
      <c r="J73" s="16"/>
      <c r="K73" s="16"/>
      <c r="L73" s="16"/>
      <c r="M73" s="16"/>
      <c r="N73" s="16"/>
      <c r="O73" s="16"/>
      <c r="P73" s="16"/>
      <c r="Q73" s="16"/>
      <c r="R73" s="16"/>
      <c r="S73" s="16"/>
      <c r="T73" s="16"/>
      <c r="U73" s="16"/>
      <c r="V73" s="16"/>
      <c r="W73" s="16"/>
      <c r="X73" s="16"/>
      <c r="Y73" s="16"/>
      <c r="Z73" s="16"/>
      <c r="AA73" s="16"/>
      <c r="AB73" s="16"/>
      <c r="AC73" s="16"/>
    </row>
    <row r="74" spans="1:29" s="21" customFormat="1">
      <c r="A74" s="20"/>
      <c r="B74" s="20"/>
      <c r="C74" s="20"/>
      <c r="D74" s="20"/>
      <c r="E74" s="82"/>
      <c r="F74" s="82"/>
      <c r="G74" s="82"/>
      <c r="H74" s="82"/>
      <c r="I74" s="20"/>
      <c r="J74" s="20"/>
      <c r="K74" s="20"/>
      <c r="L74" s="20"/>
      <c r="M74" s="20"/>
      <c r="N74" s="20"/>
      <c r="O74" s="20"/>
      <c r="P74" s="20"/>
      <c r="Q74" s="20"/>
      <c r="R74" s="20"/>
      <c r="S74" s="20"/>
      <c r="T74" s="20"/>
      <c r="U74" s="20"/>
      <c r="V74" s="20"/>
      <c r="W74" s="20"/>
      <c r="X74" s="20"/>
      <c r="Y74" s="20"/>
      <c r="Z74" s="20"/>
      <c r="AA74" s="20"/>
      <c r="AB74" s="20"/>
      <c r="AC74" s="20"/>
    </row>
    <row r="75" spans="1:29">
      <c r="A75" s="16"/>
      <c r="B75" s="16"/>
      <c r="C75" s="16"/>
      <c r="D75" s="16"/>
      <c r="E75" s="83"/>
      <c r="F75" s="83"/>
      <c r="G75" s="83"/>
      <c r="H75" s="83"/>
      <c r="I75" s="16"/>
      <c r="J75" s="16"/>
      <c r="K75" s="16"/>
      <c r="L75" s="16"/>
      <c r="M75" s="16"/>
      <c r="N75" s="16"/>
      <c r="O75" s="16"/>
      <c r="P75" s="16"/>
      <c r="Q75" s="16"/>
      <c r="R75" s="16"/>
      <c r="S75" s="16"/>
      <c r="T75" s="16"/>
      <c r="U75" s="16"/>
      <c r="V75" s="16"/>
      <c r="W75" s="16"/>
      <c r="X75" s="16"/>
      <c r="Y75" s="16"/>
      <c r="Z75" s="16"/>
      <c r="AA75" s="16"/>
      <c r="AB75" s="16"/>
      <c r="AC75" s="16"/>
    </row>
    <row r="76" spans="1:29" s="21" customFormat="1">
      <c r="A76" s="20"/>
      <c r="B76" s="20"/>
      <c r="C76" s="20"/>
      <c r="D76" s="20"/>
      <c r="E76" s="82"/>
      <c r="F76" s="82"/>
      <c r="G76" s="82"/>
      <c r="H76" s="82"/>
      <c r="I76" s="20"/>
      <c r="J76" s="20"/>
      <c r="K76" s="20"/>
      <c r="L76" s="20"/>
      <c r="M76" s="20"/>
      <c r="N76" s="20"/>
      <c r="O76" s="20"/>
      <c r="P76" s="20"/>
      <c r="Q76" s="20"/>
      <c r="R76" s="20"/>
      <c r="S76" s="20"/>
      <c r="T76" s="20"/>
      <c r="U76" s="20"/>
      <c r="V76" s="20"/>
      <c r="W76" s="20"/>
      <c r="X76" s="20"/>
      <c r="Y76" s="20"/>
      <c r="Z76" s="20"/>
      <c r="AA76" s="20"/>
      <c r="AB76" s="20"/>
      <c r="AC76" s="20"/>
    </row>
    <row r="77" spans="1:29">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row>
  </sheetData>
  <mergeCells count="9">
    <mergeCell ref="B1:H2"/>
    <mergeCell ref="B3:B4"/>
    <mergeCell ref="U3:X3"/>
    <mergeCell ref="Y3:AB3"/>
    <mergeCell ref="E3:H3"/>
    <mergeCell ref="I3:L3"/>
    <mergeCell ref="M3:P3"/>
    <mergeCell ref="Q3:T3"/>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1"/>
  <sheetViews>
    <sheetView workbookViewId="0">
      <selection activeCell="A6" sqref="A6"/>
    </sheetView>
  </sheetViews>
  <sheetFormatPr defaultColWidth="8.81640625" defaultRowHeight="12.5"/>
  <sheetData>
    <row r="1" spans="1:1">
      <c r="A1" s="1" t="s">
        <v>6</v>
      </c>
    </row>
    <row r="3" spans="1:1">
      <c r="A3" s="14"/>
    </row>
    <row r="4" spans="1:1">
      <c r="A4" s="14" t="str">
        <f>Standards!E3</f>
        <v>Brown</v>
      </c>
    </row>
    <row r="5" spans="1:1">
      <c r="A5" s="14" t="str">
        <f>Standards!I3</f>
        <v>White</v>
      </c>
    </row>
    <row r="6" spans="1:1">
      <c r="A6" s="14"/>
    </row>
    <row r="7" spans="1:1">
      <c r="A7" s="14"/>
    </row>
    <row r="8" spans="1:1">
      <c r="A8" s="14"/>
    </row>
    <row r="9" spans="1:1">
      <c r="A9" s="14"/>
    </row>
    <row r="10" spans="1:1">
      <c r="A10" s="15"/>
    </row>
    <row r="11" spans="1:1">
      <c r="A11"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BCCAD9CBE3F984691D816763D31DB26" ma:contentTypeVersion="2" ma:contentTypeDescription="Een nieuw document maken." ma:contentTypeScope="" ma:versionID="24bc340d93c9f62d7260e80f4f9269ec">
  <xsd:schema xmlns:xsd="http://www.w3.org/2001/XMLSchema" xmlns:xs="http://www.w3.org/2001/XMLSchema" xmlns:p="http://schemas.microsoft.com/office/2006/metadata/properties" xmlns:ns2="7c0a9933-6d4b-4251-ac1f-0b123ec72560" targetNamespace="http://schemas.microsoft.com/office/2006/metadata/properties" ma:root="true" ma:fieldsID="70324d55cb3b2cf40290587520e6173d" ns2:_="">
    <xsd:import namespace="7c0a9933-6d4b-4251-ac1f-0b123ec72560"/>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0a9933-6d4b-4251-ac1f-0b123ec725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2CEFB7D-E6F7-4BE9-8170-2E7F1BC5D44C}">
  <ds:schemaRefs>
    <ds:schemaRef ds:uri="http://schemas.microsoft.com/sharepoint/v3/contenttype/forms"/>
  </ds:schemaRefs>
</ds:datastoreItem>
</file>

<file path=customXml/itemProps2.xml><?xml version="1.0" encoding="utf-8"?>
<ds:datastoreItem xmlns:ds="http://schemas.openxmlformats.org/officeDocument/2006/customXml" ds:itemID="{7A4DD9FD-0711-444B-A904-F3BE26390C51}">
  <ds:schemaRefs>
    <ds:schemaRef ds:uri="http://www.w3.org/XML/1998/namespace"/>
    <ds:schemaRef ds:uri="http://purl.org/dc/elements/1.1/"/>
    <ds:schemaRef ds:uri="http://schemas.microsoft.com/office/2006/metadata/properties"/>
    <ds:schemaRef ds:uri="http://purl.org/dc/dcmitype/"/>
    <ds:schemaRef ds:uri="7c0a9933-6d4b-4251-ac1f-0b123ec72560"/>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8239CCA7-6C3C-4572-AB8D-CFB8575CD8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0a9933-6d4b-4251-ac1f-0b123ec725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Data entry</vt:lpstr>
      <vt:lpstr>Data per week</vt:lpstr>
      <vt:lpstr>Graphics</vt:lpstr>
      <vt:lpstr>Bodyweight</vt:lpstr>
      <vt:lpstr>Checklist start-up</vt:lpstr>
      <vt:lpstr>Standards</vt:lpstr>
      <vt:lpstr>Pull down menu</vt:lpstr>
      <vt:lpstr>breed</vt:lpstr>
    </vt:vector>
  </TitlesOfParts>
  <Manager/>
  <Company>Nutreco B.V.</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marcos</dc:creator>
  <cp:keywords/>
  <dc:description/>
  <cp:lastModifiedBy>Muraria Daniel</cp:lastModifiedBy>
  <cp:revision/>
  <dcterms:created xsi:type="dcterms:W3CDTF">2010-12-31T08:40:05Z</dcterms:created>
  <dcterms:modified xsi:type="dcterms:W3CDTF">2022-02-27T19:51:33Z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0x010100FBCCAD9CBE3F984691D816763D31DB26</vt:lpwstr>
  </property>
</Properties>
</file>